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9405"/>
  </bookViews>
  <sheets>
    <sheet name="Расходы" sheetId="3" r:id="rId1"/>
  </sheets>
  <calcPr calcId="124519"/>
</workbook>
</file>

<file path=xl/calcChain.xml><?xml version="1.0" encoding="utf-8"?>
<calcChain xmlns="http://schemas.openxmlformats.org/spreadsheetml/2006/main">
  <c r="H20" i="3"/>
  <c r="D20"/>
  <c r="C20"/>
  <c r="F13"/>
  <c r="H9"/>
  <c r="D9"/>
  <c r="C9"/>
  <c r="H16"/>
  <c r="H18"/>
  <c r="H22"/>
  <c r="H24"/>
  <c r="H26"/>
  <c r="D26"/>
  <c r="D24"/>
  <c r="D22"/>
  <c r="D18"/>
  <c r="D16"/>
  <c r="E9"/>
  <c r="C26"/>
  <c r="C24"/>
  <c r="C22"/>
  <c r="F22" s="1"/>
  <c r="C18"/>
  <c r="C16"/>
  <c r="I27"/>
  <c r="I25"/>
  <c r="I23"/>
  <c r="I21"/>
  <c r="I19"/>
  <c r="I17"/>
  <c r="I15"/>
  <c r="I11"/>
  <c r="I10"/>
  <c r="F27"/>
  <c r="F25"/>
  <c r="F23"/>
  <c r="F21"/>
  <c r="F19"/>
  <c r="F17"/>
  <c r="F15"/>
  <c r="F12"/>
  <c r="F11"/>
  <c r="F10"/>
  <c r="I24" l="1"/>
  <c r="I20"/>
  <c r="F9"/>
  <c r="I26"/>
  <c r="F26"/>
  <c r="F18"/>
  <c r="I18"/>
  <c r="I16"/>
  <c r="I22"/>
  <c r="I9"/>
  <c r="H7"/>
  <c r="D7"/>
  <c r="G26" s="1"/>
  <c r="C7"/>
  <c r="F24"/>
  <c r="F16"/>
  <c r="F20"/>
  <c r="G10" l="1"/>
  <c r="G16"/>
  <c r="G20"/>
  <c r="G15"/>
  <c r="G24"/>
  <c r="G9"/>
  <c r="G21"/>
  <c r="G25"/>
  <c r="I7"/>
  <c r="G11"/>
  <c r="G18"/>
  <c r="G23"/>
  <c r="G27"/>
  <c r="G22"/>
  <c r="G7"/>
  <c r="G12"/>
  <c r="F7"/>
</calcChain>
</file>

<file path=xl/sharedStrings.xml><?xml version="1.0" encoding="utf-8"?>
<sst xmlns="http://schemas.openxmlformats.org/spreadsheetml/2006/main" count="54" uniqueCount="51">
  <si>
    <t xml:space="preserve"> Наименование показателя</t>
  </si>
  <si>
    <t>4</t>
  </si>
  <si>
    <t>5</t>
  </si>
  <si>
    <t>x</t>
  </si>
  <si>
    <t>в том числе: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</si>
  <si>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</si>
  <si>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</si>
  <si>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</si>
  <si>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</si>
  <si>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</si>
  <si>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</si>
  <si>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</si>
  <si>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</si>
  <si>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Судебная система</t>
  </si>
  <si>
    <t>000 0105 00 0 00 00000 000</t>
  </si>
  <si>
    <t xml:space="preserve">  Резервные фонды</t>
  </si>
  <si>
    <t>000 0111 00 0 00 00000 000</t>
  </si>
  <si>
    <t xml:space="preserve">  Другие общегосударственные вопросы</t>
  </si>
  <si>
    <t>000 0113 00 0 00 00000 000</t>
  </si>
  <si>
    <t xml:space="preserve">  НАЦИОНАЛЬНАЯ ОБОРОНА</t>
  </si>
  <si>
    <t>000 0200 00 0 00 00000 000</t>
  </si>
  <si>
    <t xml:space="preserve">  Мобилизационная и вневойсковая подготовка</t>
  </si>
  <si>
    <t>000 0203 00 0 00 00000 000</t>
  </si>
  <si>
    <t xml:space="preserve">  НАЦИОНАЛЬНАЯ БЕЗОПАСНОСТЬ И ПРАВООХРАНИТЕЛЬНАЯ ДЕЯТЕЛЬНОСТЬ</t>
  </si>
  <si>
    <t>000 0300 00 0 00 00000 000</t>
  </si>
  <si>
    <t xml:space="preserve">  Обеспечение пожарной безопасности</t>
  </si>
  <si>
    <t xml:space="preserve">  НАЦИОНАЛЬНАЯ ЭКОНОМИКА</t>
  </si>
  <si>
    <t>000 0400 00 0 00 00000 000</t>
  </si>
  <si>
    <t xml:space="preserve">  Дорожное хозяйство (дорожные фонды)</t>
  </si>
  <si>
    <t>000 0409 00 0 00 00000 000</t>
  </si>
  <si>
    <t xml:space="preserve">  ЖИЛИЩНО-КОММУНАЛЬНОЕ ХОЗЯЙСТВО</t>
  </si>
  <si>
    <t>000 0500 00 0 00 00000 000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</si>
  <si>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</si>
  <si>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</si>
  <si>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</si>
  <si>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</si>
  <si>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</si>
  <si>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</si>
  <si>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</si>
  <si>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</si>
  <si>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>Результат исполнения бюджета (дефицит / профицит)</t>
  </si>
  <si>
    <t>Уровень исполнения %</t>
  </si>
  <si>
    <t>Темп роста, %</t>
  </si>
  <si>
    <t>Удельный вес в общем объеме расходов, %</t>
  </si>
  <si>
    <t>Жилищно-коммунальное хозяйство</t>
  </si>
  <si>
    <t>Исполнение за 2 квартал 2021 года (рублей)</t>
  </si>
  <si>
    <t>План 2022 г.</t>
  </si>
  <si>
    <t>Исполнение 2 квартал 2022 года</t>
  </si>
  <si>
    <t>000 0106 00 0 00 00000 000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</si>
  <si>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</si>
  <si>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Аналитические данные    за 2 квартал 2022 года о расходах бюджета Колобовского городского поселения  по разделам и подразделам классификации расходов бюджета за отчетный период текущего финансового года в сравнении с соответствующим периодом прошлого года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</si>
</sst>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3">
    <font>
      <sz val="11"/>
      <name val="Calibri"/>
      <family val="2"/>
    </font>
    <font>
      <sz val="8"/>
      <color indexed="8"/>
      <name val="Arial"/>
      <family val="2"/>
      <charset val="204"/>
    </font>
    <font>
      <sz val="11"/>
      <name val="Calibri"/>
      <family val="2"/>
    </font>
    <font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 Cy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 Cyr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0C0C0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26">
    <xf numFmtId="0" fontId="0" fillId="0" borderId="0"/>
    <xf numFmtId="0" fontId="2" fillId="0" borderId="0"/>
    <xf numFmtId="0" fontId="2" fillId="0" borderId="0"/>
    <xf numFmtId="0" fontId="3" fillId="0" borderId="5">
      <alignment horizontal="left" wrapText="1"/>
    </xf>
    <xf numFmtId="0" fontId="4" fillId="0" borderId="0"/>
    <xf numFmtId="0" fontId="4" fillId="0" borderId="0"/>
    <xf numFmtId="0" fontId="2" fillId="0" borderId="0"/>
    <xf numFmtId="0" fontId="5" fillId="0" borderId="6">
      <alignment horizontal="left" wrapText="1" indent="2"/>
    </xf>
    <xf numFmtId="49" fontId="5" fillId="0" borderId="0">
      <alignment wrapText="1"/>
    </xf>
    <xf numFmtId="49" fontId="5" fillId="0" borderId="7">
      <alignment horizontal="left"/>
    </xf>
    <xf numFmtId="0" fontId="5" fillId="0" borderId="8">
      <alignment horizontal="center" vertical="center" shrinkToFit="1"/>
    </xf>
    <xf numFmtId="0" fontId="5" fillId="0" borderId="9">
      <alignment horizontal="center" vertical="center" shrinkToFit="1"/>
    </xf>
    <xf numFmtId="49" fontId="5" fillId="0" borderId="0">
      <alignment horizontal="center"/>
    </xf>
    <xf numFmtId="0" fontId="5" fillId="0" borderId="7">
      <alignment horizontal="center" shrinkToFit="1"/>
    </xf>
    <xf numFmtId="49" fontId="5" fillId="0" borderId="10">
      <alignment horizontal="center" vertical="center"/>
    </xf>
    <xf numFmtId="49" fontId="5" fillId="0" borderId="5">
      <alignment horizontal="center" vertical="center"/>
    </xf>
    <xf numFmtId="49" fontId="5" fillId="0" borderId="7">
      <alignment horizontal="center" vertical="center" shrinkToFit="1"/>
    </xf>
    <xf numFmtId="165" fontId="5" fillId="0" borderId="5">
      <alignment horizontal="right" vertical="center" shrinkToFit="1"/>
    </xf>
    <xf numFmtId="4" fontId="5" fillId="0" borderId="5">
      <alignment horizontal="right" shrinkToFit="1"/>
    </xf>
    <xf numFmtId="49" fontId="6" fillId="0" borderId="0"/>
    <xf numFmtId="49" fontId="3" fillId="0" borderId="7">
      <alignment shrinkToFit="1"/>
    </xf>
    <xf numFmtId="49" fontId="5" fillId="0" borderId="7">
      <alignment horizontal="right"/>
    </xf>
    <xf numFmtId="165" fontId="5" fillId="0" borderId="11">
      <alignment horizontal="right" vertical="center" shrinkToFit="1"/>
    </xf>
    <xf numFmtId="4" fontId="5" fillId="0" borderId="11">
      <alignment horizontal="right" shrinkToFit="1"/>
    </xf>
    <xf numFmtId="0" fontId="7" fillId="0" borderId="11">
      <alignment wrapText="1"/>
    </xf>
    <xf numFmtId="0" fontId="7" fillId="0" borderId="11"/>
    <xf numFmtId="49" fontId="5" fillId="0" borderId="11">
      <alignment horizontal="center" shrinkToFit="1"/>
    </xf>
    <xf numFmtId="49" fontId="5" fillId="0" borderId="5">
      <alignment horizontal="center" vertical="center" shrinkToFit="1"/>
    </xf>
    <xf numFmtId="0" fontId="3" fillId="0" borderId="12">
      <alignment horizontal="left"/>
    </xf>
    <xf numFmtId="0" fontId="8" fillId="0" borderId="0">
      <alignment horizontal="center"/>
    </xf>
    <xf numFmtId="0" fontId="3" fillId="0" borderId="0">
      <alignment horizontal="left"/>
    </xf>
    <xf numFmtId="49" fontId="5" fillId="0" borderId="0">
      <alignment horizontal="left"/>
    </xf>
    <xf numFmtId="0" fontId="3" fillId="0" borderId="7"/>
    <xf numFmtId="0" fontId="3" fillId="0" borderId="12"/>
    <xf numFmtId="0" fontId="3" fillId="0" borderId="13">
      <alignment horizontal="left"/>
    </xf>
    <xf numFmtId="0" fontId="3" fillId="0" borderId="0">
      <alignment horizontal="center"/>
    </xf>
    <xf numFmtId="0" fontId="5" fillId="0" borderId="0">
      <alignment horizontal="center"/>
    </xf>
    <xf numFmtId="0" fontId="5" fillId="0" borderId="7">
      <alignment horizontal="center" wrapText="1"/>
    </xf>
    <xf numFmtId="0" fontId="8" fillId="0" borderId="12">
      <alignment horizontal="center"/>
    </xf>
    <xf numFmtId="0" fontId="6" fillId="0" borderId="0">
      <alignment horizontal="left"/>
    </xf>
    <xf numFmtId="0" fontId="5" fillId="0" borderId="13"/>
    <xf numFmtId="0" fontId="8" fillId="0" borderId="0"/>
    <xf numFmtId="49" fontId="3" fillId="0" borderId="0"/>
    <xf numFmtId="49" fontId="3" fillId="0" borderId="13"/>
    <xf numFmtId="49" fontId="8" fillId="0" borderId="0"/>
    <xf numFmtId="0" fontId="3" fillId="0" borderId="5">
      <alignment horizontal="left"/>
    </xf>
    <xf numFmtId="0" fontId="9" fillId="4" borderId="0"/>
    <xf numFmtId="0" fontId="3" fillId="0" borderId="0"/>
    <xf numFmtId="0" fontId="10" fillId="0" borderId="0"/>
    <xf numFmtId="0" fontId="5" fillId="0" borderId="0"/>
    <xf numFmtId="0" fontId="5" fillId="0" borderId="0">
      <alignment horizontal="left"/>
    </xf>
    <xf numFmtId="0" fontId="5" fillId="0" borderId="5">
      <alignment horizontal="center" vertical="top" wrapText="1"/>
    </xf>
    <xf numFmtId="0" fontId="5" fillId="0" borderId="5">
      <alignment horizontal="center" vertical="center"/>
    </xf>
    <xf numFmtId="0" fontId="5" fillId="0" borderId="14">
      <alignment horizontal="left" wrapText="1"/>
    </xf>
    <xf numFmtId="0" fontId="5" fillId="0" borderId="6">
      <alignment horizontal="left" wrapText="1"/>
    </xf>
    <xf numFmtId="0" fontId="5" fillId="0" borderId="15">
      <alignment horizontal="left" wrapText="1" indent="2"/>
    </xf>
    <xf numFmtId="49" fontId="7" fillId="0" borderId="5">
      <alignment horizontal="center" vertical="center" wrapText="1"/>
    </xf>
    <xf numFmtId="0" fontId="4" fillId="0" borderId="0"/>
    <xf numFmtId="0" fontId="4" fillId="0" borderId="0"/>
    <xf numFmtId="0" fontId="5" fillId="0" borderId="12">
      <alignment horizontal="left"/>
    </xf>
    <xf numFmtId="0" fontId="5" fillId="0" borderId="16">
      <alignment horizontal="center" vertical="center"/>
    </xf>
    <xf numFmtId="49" fontId="5" fillId="0" borderId="8">
      <alignment horizontal="center" wrapText="1"/>
    </xf>
    <xf numFmtId="49" fontId="5" fillId="0" borderId="17">
      <alignment horizontal="center" shrinkToFit="1"/>
    </xf>
    <xf numFmtId="49" fontId="5" fillId="0" borderId="18">
      <alignment horizontal="center" shrinkToFit="1"/>
    </xf>
    <xf numFmtId="0" fontId="9" fillId="0" borderId="0"/>
    <xf numFmtId="0" fontId="11" fillId="0" borderId="0"/>
    <xf numFmtId="49" fontId="5" fillId="0" borderId="10">
      <alignment horizontal="center"/>
    </xf>
    <xf numFmtId="49" fontId="5" fillId="0" borderId="19">
      <alignment horizontal="center"/>
    </xf>
    <xf numFmtId="49" fontId="5" fillId="0" borderId="20">
      <alignment horizontal="center"/>
    </xf>
    <xf numFmtId="49" fontId="5" fillId="0" borderId="0"/>
    <xf numFmtId="0" fontId="5" fillId="0" borderId="7">
      <alignment horizontal="left" wrapText="1"/>
    </xf>
    <xf numFmtId="0" fontId="5" fillId="0" borderId="21">
      <alignment horizontal="left" wrapText="1"/>
    </xf>
    <xf numFmtId="49" fontId="5" fillId="0" borderId="12"/>
    <xf numFmtId="49" fontId="5" fillId="0" borderId="5">
      <alignment horizontal="center" vertical="top" wrapText="1"/>
    </xf>
    <xf numFmtId="49" fontId="5" fillId="0" borderId="16">
      <alignment horizontal="center" vertical="center"/>
    </xf>
    <xf numFmtId="4" fontId="5" fillId="0" borderId="10">
      <alignment horizontal="right" shrinkToFit="1"/>
    </xf>
    <xf numFmtId="4" fontId="5" fillId="0" borderId="19">
      <alignment horizontal="right" shrinkToFit="1"/>
    </xf>
    <xf numFmtId="4" fontId="5" fillId="0" borderId="20">
      <alignment horizontal="right" shrinkToFit="1"/>
    </xf>
    <xf numFmtId="0" fontId="10" fillId="0" borderId="0">
      <alignment horizontal="center"/>
    </xf>
    <xf numFmtId="0" fontId="11" fillId="0" borderId="22"/>
    <xf numFmtId="0" fontId="5" fillId="0" borderId="23">
      <alignment horizontal="right"/>
    </xf>
    <xf numFmtId="49" fontId="5" fillId="0" borderId="23">
      <alignment horizontal="right" vertical="center"/>
    </xf>
    <xf numFmtId="49" fontId="5" fillId="0" borderId="23">
      <alignment horizontal="right"/>
    </xf>
    <xf numFmtId="49" fontId="5" fillId="0" borderId="23"/>
    <xf numFmtId="0" fontId="5" fillId="0" borderId="7">
      <alignment horizontal="center"/>
    </xf>
    <xf numFmtId="0" fontId="5" fillId="0" borderId="16">
      <alignment horizontal="center"/>
    </xf>
    <xf numFmtId="49" fontId="5" fillId="0" borderId="24">
      <alignment horizontal="center"/>
    </xf>
    <xf numFmtId="164" fontId="5" fillId="0" borderId="25">
      <alignment horizontal="center"/>
    </xf>
    <xf numFmtId="49" fontId="5" fillId="0" borderId="25">
      <alignment horizontal="center" vertical="center"/>
    </xf>
    <xf numFmtId="49" fontId="5" fillId="0" borderId="25">
      <alignment horizontal="center"/>
    </xf>
    <xf numFmtId="49" fontId="5" fillId="0" borderId="26">
      <alignment horizontal="center"/>
    </xf>
    <xf numFmtId="0" fontId="10" fillId="0" borderId="7">
      <alignment horizontal="center"/>
    </xf>
    <xf numFmtId="0" fontId="12" fillId="0" borderId="0">
      <alignment horizontal="right"/>
    </xf>
    <xf numFmtId="0" fontId="12" fillId="0" borderId="27">
      <alignment horizontal="right"/>
    </xf>
    <xf numFmtId="0" fontId="12" fillId="0" borderId="28">
      <alignment horizontal="right"/>
    </xf>
    <xf numFmtId="0" fontId="3" fillId="0" borderId="29"/>
    <xf numFmtId="0" fontId="3" fillId="0" borderId="27"/>
    <xf numFmtId="0" fontId="5" fillId="0" borderId="30">
      <alignment horizontal="left" wrapText="1"/>
    </xf>
    <xf numFmtId="0" fontId="5" fillId="0" borderId="11">
      <alignment horizontal="left" wrapText="1"/>
    </xf>
    <xf numFmtId="0" fontId="4" fillId="0" borderId="12"/>
    <xf numFmtId="0" fontId="5" fillId="0" borderId="8">
      <alignment horizontal="center" shrinkToFit="1"/>
    </xf>
    <xf numFmtId="0" fontId="5" fillId="0" borderId="17">
      <alignment horizontal="center" shrinkToFit="1"/>
    </xf>
    <xf numFmtId="49" fontId="5" fillId="0" borderId="18">
      <alignment horizontal="center" wrapText="1"/>
    </xf>
    <xf numFmtId="49" fontId="5" fillId="0" borderId="31">
      <alignment horizontal="center" shrinkToFit="1"/>
    </xf>
    <xf numFmtId="0" fontId="4" fillId="0" borderId="13"/>
    <xf numFmtId="0" fontId="5" fillId="0" borderId="16">
      <alignment horizontal="center" vertical="center" shrinkToFit="1"/>
    </xf>
    <xf numFmtId="49" fontId="5" fillId="0" borderId="20">
      <alignment horizontal="center" wrapText="1"/>
    </xf>
    <xf numFmtId="49" fontId="5" fillId="0" borderId="32">
      <alignment horizontal="center"/>
    </xf>
    <xf numFmtId="49" fontId="5" fillId="0" borderId="16">
      <alignment horizontal="center" vertical="center" shrinkToFit="1"/>
    </xf>
    <xf numFmtId="165" fontId="5" fillId="0" borderId="19">
      <alignment horizontal="right" shrinkToFit="1"/>
    </xf>
    <xf numFmtId="4" fontId="5" fillId="0" borderId="20">
      <alignment horizontal="right" wrapText="1"/>
    </xf>
    <xf numFmtId="4" fontId="5" fillId="0" borderId="32">
      <alignment horizontal="right" shrinkToFit="1"/>
    </xf>
    <xf numFmtId="49" fontId="5" fillId="0" borderId="0">
      <alignment horizontal="right"/>
    </xf>
    <xf numFmtId="4" fontId="5" fillId="0" borderId="33">
      <alignment horizontal="right" shrinkToFit="1"/>
    </xf>
    <xf numFmtId="165" fontId="5" fillId="0" borderId="34">
      <alignment horizontal="right" shrinkToFit="1"/>
    </xf>
    <xf numFmtId="4" fontId="5" fillId="0" borderId="15">
      <alignment horizontal="right" wrapText="1"/>
    </xf>
    <xf numFmtId="49" fontId="5" fillId="0" borderId="35">
      <alignment horizontal="center"/>
    </xf>
    <xf numFmtId="0" fontId="10" fillId="0" borderId="27">
      <alignment horizontal="center"/>
    </xf>
    <xf numFmtId="49" fontId="3" fillId="0" borderId="27"/>
    <xf numFmtId="49" fontId="3" fillId="0" borderId="28"/>
    <xf numFmtId="0" fontId="3" fillId="0" borderId="28">
      <alignment wrapText="1"/>
    </xf>
    <xf numFmtId="0" fontId="3" fillId="0" borderId="28"/>
    <xf numFmtId="0" fontId="5" fillId="0" borderId="0">
      <alignment wrapText="1"/>
    </xf>
    <xf numFmtId="0" fontId="5" fillId="0" borderId="7">
      <alignment horizontal="left"/>
    </xf>
    <xf numFmtId="0" fontId="5" fillId="0" borderId="14">
      <alignment horizontal="left" wrapText="1" indent="2"/>
    </xf>
    <xf numFmtId="0" fontId="5" fillId="0" borderId="36">
      <alignment horizontal="left" wrapText="1"/>
    </xf>
  </cellStyleXfs>
  <cellXfs count="48">
    <xf numFmtId="0" fontId="0" fillId="0" borderId="0" xfId="0"/>
    <xf numFmtId="0" fontId="0" fillId="0" borderId="0" xfId="0" applyProtection="1">
      <protection locked="0"/>
    </xf>
    <xf numFmtId="0" fontId="10" fillId="0" borderId="0" xfId="78" applyNumberFormat="1" applyProtection="1">
      <alignment horizontal="center"/>
    </xf>
    <xf numFmtId="0" fontId="4" fillId="0" borderId="0" xfId="57" applyNumberFormat="1" applyProtection="1"/>
    <xf numFmtId="0" fontId="10" fillId="0" borderId="7" xfId="91" applyNumberFormat="1" applyProtection="1">
      <alignment horizontal="center"/>
    </xf>
    <xf numFmtId="0" fontId="5" fillId="0" borderId="5" xfId="52" applyNumberFormat="1" applyProtection="1">
      <alignment horizontal="center" vertical="center"/>
    </xf>
    <xf numFmtId="0" fontId="5" fillId="0" borderId="6" xfId="54" applyNumberFormat="1" applyProtection="1">
      <alignment horizontal="left" wrapText="1"/>
    </xf>
    <xf numFmtId="49" fontId="5" fillId="0" borderId="19" xfId="67" applyProtection="1">
      <alignment horizontal="center"/>
    </xf>
    <xf numFmtId="0" fontId="10" fillId="0" borderId="27" xfId="117" applyNumberFormat="1" applyProtection="1">
      <alignment horizontal="center"/>
    </xf>
    <xf numFmtId="0" fontId="5" fillId="0" borderId="16" xfId="105" applyNumberFormat="1" applyProtection="1">
      <alignment horizontal="center" vertical="center" shrinkToFit="1"/>
    </xf>
    <xf numFmtId="49" fontId="5" fillId="0" borderId="16" xfId="108" applyProtection="1">
      <alignment horizontal="center" vertical="center" shrinkToFit="1"/>
    </xf>
    <xf numFmtId="49" fontId="3" fillId="0" borderId="27" xfId="118" applyProtection="1"/>
    <xf numFmtId="49" fontId="3" fillId="0" borderId="28" xfId="119" applyProtection="1"/>
    <xf numFmtId="165" fontId="5" fillId="0" borderId="19" xfId="109" applyProtection="1">
      <alignment horizontal="right" shrinkToFit="1"/>
    </xf>
    <xf numFmtId="0" fontId="5" fillId="0" borderId="30" xfId="97" applyNumberFormat="1" applyProtection="1">
      <alignment horizontal="left" wrapText="1"/>
    </xf>
    <xf numFmtId="49" fontId="5" fillId="0" borderId="20" xfId="106" applyProtection="1">
      <alignment horizontal="center" wrapText="1"/>
    </xf>
    <xf numFmtId="4" fontId="5" fillId="0" borderId="20" xfId="110" applyProtection="1">
      <alignment horizontal="right" wrapText="1"/>
    </xf>
    <xf numFmtId="0" fontId="3" fillId="0" borderId="28" xfId="120" applyNumberFormat="1" applyProtection="1">
      <alignment wrapText="1"/>
    </xf>
    <xf numFmtId="0" fontId="5" fillId="0" borderId="11" xfId="98" applyNumberFormat="1" applyProtection="1">
      <alignment horizontal="left" wrapText="1"/>
    </xf>
    <xf numFmtId="49" fontId="5" fillId="0" borderId="32" xfId="107" applyProtection="1">
      <alignment horizontal="center"/>
    </xf>
    <xf numFmtId="4" fontId="5" fillId="0" borderId="32" xfId="111" applyProtection="1">
      <alignment horizontal="right" shrinkToFit="1"/>
    </xf>
    <xf numFmtId="0" fontId="3" fillId="0" borderId="28" xfId="121" applyNumberFormat="1" applyProtection="1"/>
    <xf numFmtId="0" fontId="4" fillId="0" borderId="12" xfId="99" applyNumberFormat="1" applyProtection="1"/>
    <xf numFmtId="0" fontId="4" fillId="0" borderId="13" xfId="104" applyNumberFormat="1" applyProtection="1"/>
    <xf numFmtId="0" fontId="5" fillId="2" borderId="14" xfId="53" applyNumberFormat="1" applyFill="1" applyProtection="1">
      <alignment horizontal="left" wrapText="1"/>
    </xf>
    <xf numFmtId="49" fontId="5" fillId="2" borderId="10" xfId="66" applyFill="1" applyProtection="1">
      <alignment horizontal="center"/>
    </xf>
    <xf numFmtId="4" fontId="5" fillId="2" borderId="10" xfId="75" applyFill="1" applyProtection="1">
      <alignment horizontal="right" shrinkToFit="1"/>
    </xf>
    <xf numFmtId="49" fontId="3" fillId="2" borderId="28" xfId="119" applyFill="1" applyProtection="1"/>
    <xf numFmtId="0" fontId="5" fillId="3" borderId="30" xfId="97" applyNumberFormat="1" applyFill="1" applyProtection="1">
      <alignment horizontal="left" wrapText="1"/>
    </xf>
    <xf numFmtId="49" fontId="5" fillId="3" borderId="20" xfId="106" applyFill="1" applyProtection="1">
      <alignment horizontal="center" wrapText="1"/>
    </xf>
    <xf numFmtId="4" fontId="5" fillId="3" borderId="20" xfId="110" applyFill="1" applyProtection="1">
      <alignment horizontal="right" wrapText="1"/>
    </xf>
    <xf numFmtId="0" fontId="3" fillId="3" borderId="28" xfId="120" applyNumberFormat="1" applyFill="1" applyProtection="1">
      <alignment wrapText="1"/>
    </xf>
    <xf numFmtId="2" fontId="0" fillId="0" borderId="1" xfId="0" applyNumberFormat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5" fillId="2" borderId="10" xfId="75" applyNumberFormat="1" applyFill="1" applyProtection="1">
      <alignment horizontal="right" shrinkToFit="1"/>
    </xf>
    <xf numFmtId="0" fontId="10" fillId="0" borderId="0" xfId="78" applyNumberFormat="1" applyAlignment="1" applyProtection="1">
      <alignment horizontal="center" vertical="center" wrapText="1"/>
    </xf>
    <xf numFmtId="0" fontId="10" fillId="0" borderId="0" xfId="78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49" fontId="1" fillId="0" borderId="2" xfId="56" applyNumberFormat="1" applyFont="1" applyBorder="1" applyAlignment="1" applyProtection="1">
      <alignment horizontal="center" vertical="center" wrapText="1"/>
    </xf>
    <xf numFmtId="49" fontId="7" fillId="0" borderId="4" xfId="56" applyNumberFormat="1" applyBorder="1" applyAlignment="1" applyProtection="1">
      <alignment horizontal="center" vertical="center" wrapText="1"/>
    </xf>
    <xf numFmtId="0" fontId="0" fillId="0" borderId="3" xfId="0" applyBorder="1" applyAlignment="1"/>
    <xf numFmtId="0" fontId="0" fillId="0" borderId="3" xfId="0" applyBorder="1" applyAlignment="1">
      <alignment wrapText="1"/>
    </xf>
    <xf numFmtId="49" fontId="7" fillId="0" borderId="2" xfId="56" applyNumberFormat="1" applyBorder="1" applyAlignment="1" applyProtection="1">
      <alignment horizontal="center" vertical="center" wrapText="1"/>
    </xf>
    <xf numFmtId="0" fontId="5" fillId="0" borderId="5" xfId="51" applyNumberFormat="1" applyProtection="1">
      <alignment horizontal="center" vertical="top" wrapText="1"/>
    </xf>
    <xf numFmtId="0" fontId="5" fillId="0" borderId="5" xfId="51" applyProtection="1">
      <alignment horizontal="center" vertical="top" wrapText="1"/>
      <protection locked="0"/>
    </xf>
    <xf numFmtId="49" fontId="5" fillId="0" borderId="5" xfId="73" applyProtection="1">
      <alignment horizontal="center" vertical="top" wrapText="1"/>
    </xf>
    <xf numFmtId="49" fontId="5" fillId="0" borderId="5" xfId="73" applyProtection="1">
      <alignment horizontal="center" vertical="top" wrapText="1"/>
      <protection locked="0"/>
    </xf>
  </cellXfs>
  <cellStyles count="126">
    <cellStyle name="br" xfId="1"/>
    <cellStyle name="col" xfId="2"/>
    <cellStyle name="st123" xfId="3"/>
    <cellStyle name="style0" xfId="4"/>
    <cellStyle name="td" xfId="5"/>
    <cellStyle name="tr" xfId="6"/>
    <cellStyle name="xl100" xfId="7"/>
    <cellStyle name="xl101" xfId="8"/>
    <cellStyle name="xl102" xfId="9"/>
    <cellStyle name="xl103" xfId="10"/>
    <cellStyle name="xl104" xfId="11"/>
    <cellStyle name="xl105" xfId="12"/>
    <cellStyle name="xl106" xfId="13"/>
    <cellStyle name="xl107" xfId="14"/>
    <cellStyle name="xl108" xfId="15"/>
    <cellStyle name="xl109" xfId="16"/>
    <cellStyle name="xl110" xfId="17"/>
    <cellStyle name="xl111" xfId="18"/>
    <cellStyle name="xl112" xfId="19"/>
    <cellStyle name="xl113" xfId="20"/>
    <cellStyle name="xl114" xfId="21"/>
    <cellStyle name="xl115" xfId="22"/>
    <cellStyle name="xl116" xfId="23"/>
    <cellStyle name="xl117" xfId="24"/>
    <cellStyle name="xl118" xfId="25"/>
    <cellStyle name="xl119" xfId="26"/>
    <cellStyle name="xl120" xfId="27"/>
    <cellStyle name="xl121" xfId="28"/>
    <cellStyle name="xl122" xfId="29"/>
    <cellStyle name="xl123" xfId="30"/>
    <cellStyle name="xl124" xfId="31"/>
    <cellStyle name="xl125" xfId="32"/>
    <cellStyle name="xl126" xfId="33"/>
    <cellStyle name="xl127" xfId="34"/>
    <cellStyle name="xl128" xfId="35"/>
    <cellStyle name="xl129" xfId="36"/>
    <cellStyle name="xl130" xfId="37"/>
    <cellStyle name="xl131" xfId="38"/>
    <cellStyle name="xl132" xfId="39"/>
    <cellStyle name="xl133" xfId="40"/>
    <cellStyle name="xl134" xfId="41"/>
    <cellStyle name="xl135" xfId="42"/>
    <cellStyle name="xl136" xfId="43"/>
    <cellStyle name="xl137" xfId="44"/>
    <cellStyle name="xl138" xfId="45"/>
    <cellStyle name="xl21" xfId="46"/>
    <cellStyle name="xl22" xfId="47"/>
    <cellStyle name="xl23" xfId="48"/>
    <cellStyle name="xl24" xfId="49"/>
    <cellStyle name="xl25" xfId="50"/>
    <cellStyle name="xl26" xfId="51"/>
    <cellStyle name="xl27" xfId="52"/>
    <cellStyle name="xl28" xfId="53"/>
    <cellStyle name="xl29" xfId="54"/>
    <cellStyle name="xl30" xfId="55"/>
    <cellStyle name="xl30 2" xfId="56"/>
    <cellStyle name="xl31" xfId="57"/>
    <cellStyle name="xl32" xfId="58"/>
    <cellStyle name="xl33" xfId="59"/>
    <cellStyle name="xl34" xfId="60"/>
    <cellStyle name="xl35" xfId="61"/>
    <cellStyle name="xl36" xfId="62"/>
    <cellStyle name="xl37" xfId="63"/>
    <cellStyle name="xl38" xfId="64"/>
    <cellStyle name="xl39" xfId="65"/>
    <cellStyle name="xl40" xfId="66"/>
    <cellStyle name="xl41" xfId="67"/>
    <cellStyle name="xl42" xfId="68"/>
    <cellStyle name="xl43" xfId="69"/>
    <cellStyle name="xl44" xfId="70"/>
    <cellStyle name="xl45" xfId="71"/>
    <cellStyle name="xl46" xfId="72"/>
    <cellStyle name="xl47" xfId="73"/>
    <cellStyle name="xl48" xfId="74"/>
    <cellStyle name="xl49" xfId="75"/>
    <cellStyle name="xl50" xfId="76"/>
    <cellStyle name="xl51" xfId="77"/>
    <cellStyle name="xl52" xfId="78"/>
    <cellStyle name="xl53" xfId="79"/>
    <cellStyle name="xl54" xfId="80"/>
    <cellStyle name="xl55" xfId="81"/>
    <cellStyle name="xl56" xfId="82"/>
    <cellStyle name="xl57" xfId="83"/>
    <cellStyle name="xl58" xfId="84"/>
    <cellStyle name="xl59" xfId="85"/>
    <cellStyle name="xl60" xfId="86"/>
    <cellStyle name="xl61" xfId="87"/>
    <cellStyle name="xl62" xfId="88"/>
    <cellStyle name="xl63" xfId="89"/>
    <cellStyle name="xl64" xfId="90"/>
    <cellStyle name="xl65" xfId="91"/>
    <cellStyle name="xl66" xfId="92"/>
    <cellStyle name="xl67" xfId="93"/>
    <cellStyle name="xl68" xfId="94"/>
    <cellStyle name="xl69" xfId="95"/>
    <cellStyle name="xl70" xfId="96"/>
    <cellStyle name="xl71" xfId="97"/>
    <cellStyle name="xl72" xfId="98"/>
    <cellStyle name="xl73" xfId="99"/>
    <cellStyle name="xl74" xfId="100"/>
    <cellStyle name="xl75" xfId="101"/>
    <cellStyle name="xl76" xfId="102"/>
    <cellStyle name="xl77" xfId="103"/>
    <cellStyle name="xl78" xfId="104"/>
    <cellStyle name="xl79" xfId="105"/>
    <cellStyle name="xl80" xfId="106"/>
    <cellStyle name="xl81" xfId="107"/>
    <cellStyle name="xl82" xfId="108"/>
    <cellStyle name="xl83" xfId="109"/>
    <cellStyle name="xl84" xfId="110"/>
    <cellStyle name="xl85" xfId="111"/>
    <cellStyle name="xl86" xfId="112"/>
    <cellStyle name="xl87" xfId="113"/>
    <cellStyle name="xl88" xfId="114"/>
    <cellStyle name="xl89" xfId="115"/>
    <cellStyle name="xl90" xfId="116"/>
    <cellStyle name="xl91" xfId="117"/>
    <cellStyle name="xl92" xfId="118"/>
    <cellStyle name="xl93" xfId="119"/>
    <cellStyle name="xl94" xfId="120"/>
    <cellStyle name="xl95" xfId="121"/>
    <cellStyle name="xl96" xfId="122"/>
    <cellStyle name="xl97" xfId="123"/>
    <cellStyle name="xl98" xfId="124"/>
    <cellStyle name="xl99" xfId="125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tabSelected="1" workbookViewId="0">
      <selection sqref="A1:I1"/>
    </sheetView>
  </sheetViews>
  <sheetFormatPr defaultRowHeight="15"/>
  <cols>
    <col min="1" max="1" width="50.7109375" style="1" customWidth="1"/>
    <col min="2" max="2" width="26.85546875" style="1" customWidth="1"/>
    <col min="3" max="3" width="22.85546875" style="1" customWidth="1"/>
    <col min="4" max="4" width="19.85546875" style="1" customWidth="1"/>
    <col min="5" max="5" width="9.140625" style="1" hidden="1" customWidth="1"/>
    <col min="6" max="6" width="13.5703125" style="1" customWidth="1"/>
    <col min="7" max="7" width="13.28515625" style="1" customWidth="1"/>
    <col min="8" max="8" width="12.140625" style="1" customWidth="1"/>
    <col min="9" max="9" width="12.7109375" style="1" customWidth="1"/>
    <col min="10" max="16384" width="9.140625" style="1"/>
  </cols>
  <sheetData>
    <row r="1" spans="1:9" ht="52.5" customHeight="1">
      <c r="A1" s="36" t="s">
        <v>50</v>
      </c>
      <c r="B1" s="37"/>
      <c r="C1" s="37"/>
      <c r="D1" s="37"/>
      <c r="E1" s="38"/>
      <c r="F1" s="38"/>
      <c r="G1" s="38"/>
      <c r="H1" s="38"/>
      <c r="I1" s="38"/>
    </row>
    <row r="2" spans="1:9" ht="14.1" customHeight="1">
      <c r="A2" s="4"/>
      <c r="B2" s="4"/>
      <c r="C2" s="4"/>
      <c r="D2" s="4"/>
      <c r="E2" s="2"/>
    </row>
    <row r="3" spans="1:9" ht="12" customHeight="1">
      <c r="A3" s="44" t="s">
        <v>0</v>
      </c>
      <c r="B3" s="44" t="s">
        <v>5</v>
      </c>
      <c r="C3" s="46" t="s">
        <v>46</v>
      </c>
      <c r="D3" s="46" t="s">
        <v>47</v>
      </c>
      <c r="E3" s="8"/>
      <c r="F3" s="43" t="s">
        <v>41</v>
      </c>
      <c r="G3" s="39" t="s">
        <v>43</v>
      </c>
      <c r="H3" s="39" t="s">
        <v>45</v>
      </c>
      <c r="I3" s="39" t="s">
        <v>42</v>
      </c>
    </row>
    <row r="4" spans="1:9" ht="23.25" customHeight="1">
      <c r="A4" s="45"/>
      <c r="B4" s="45"/>
      <c r="C4" s="47"/>
      <c r="D4" s="47"/>
      <c r="E4" s="8"/>
      <c r="F4" s="40"/>
      <c r="G4" s="40"/>
      <c r="H4" s="40"/>
      <c r="I4" s="40"/>
    </row>
    <row r="5" spans="1:9" ht="11.1" customHeight="1">
      <c r="A5" s="45"/>
      <c r="B5" s="45"/>
      <c r="C5" s="47"/>
      <c r="D5" s="47"/>
      <c r="E5" s="8"/>
      <c r="F5" s="42"/>
      <c r="G5" s="41"/>
      <c r="H5" s="42"/>
      <c r="I5" s="42"/>
    </row>
    <row r="6" spans="1:9" ht="12" customHeight="1" thickBot="1">
      <c r="A6" s="5">
        <v>1</v>
      </c>
      <c r="B6" s="9">
        <v>3</v>
      </c>
      <c r="C6" s="10" t="s">
        <v>1</v>
      </c>
      <c r="D6" s="10" t="s">
        <v>2</v>
      </c>
      <c r="E6" s="11"/>
      <c r="F6" s="32"/>
      <c r="G6" s="32"/>
      <c r="H6" s="32"/>
      <c r="I6" s="32"/>
    </row>
    <row r="7" spans="1:9" ht="16.5" customHeight="1">
      <c r="A7" s="24" t="s">
        <v>6</v>
      </c>
      <c r="B7" s="25" t="s">
        <v>3</v>
      </c>
      <c r="C7" s="35">
        <f>C9+C16+C18+C20+C22+C24+C26</f>
        <v>24135198.310000002</v>
      </c>
      <c r="D7" s="26">
        <f>D9+D16+D18+D20+D22+D24+D26</f>
        <v>9501786.1300000008</v>
      </c>
      <c r="E7" s="27"/>
      <c r="F7" s="33">
        <f>D7/C7*100</f>
        <v>39.368999616063235</v>
      </c>
      <c r="G7" s="33">
        <f>D7/C7*100</f>
        <v>39.368999616063235</v>
      </c>
      <c r="H7" s="33">
        <f>SUM(H9+H16+H18+H20+H22+H24+H26)</f>
        <v>11138214.750000002</v>
      </c>
      <c r="I7" s="33">
        <f>D7/H7+100</f>
        <v>100.85307981065817</v>
      </c>
    </row>
    <row r="8" spans="1:9" ht="12" customHeight="1">
      <c r="A8" s="6" t="s">
        <v>4</v>
      </c>
      <c r="B8" s="7"/>
      <c r="C8" s="13"/>
      <c r="D8" s="13"/>
      <c r="E8" s="12"/>
      <c r="F8" s="32"/>
      <c r="G8" s="32"/>
      <c r="H8" s="32"/>
      <c r="I8" s="32"/>
    </row>
    <row r="9" spans="1:9">
      <c r="A9" s="28" t="s">
        <v>7</v>
      </c>
      <c r="B9" s="29" t="s">
        <v>8</v>
      </c>
      <c r="C9" s="30">
        <f>C10+C11+C12+C14+C15+C13</f>
        <v>6963797.1600000001</v>
      </c>
      <c r="D9" s="30">
        <f>D10+D11+D12+D14+D15+D13</f>
        <v>2096493.26</v>
      </c>
      <c r="E9" s="30">
        <f>E10+E11+E12+E14+E15</f>
        <v>0</v>
      </c>
      <c r="F9" s="34">
        <f>D9/C9*100</f>
        <v>30.105604913971963</v>
      </c>
      <c r="G9" s="34">
        <f>D9/D7*100</f>
        <v>22.064201733406094</v>
      </c>
      <c r="H9" s="34">
        <f>H10+H11+H12+H14+H15+H13</f>
        <v>1754263.2200000002</v>
      </c>
      <c r="I9" s="34">
        <f>D9/H9+100</f>
        <v>101.19508477182802</v>
      </c>
    </row>
    <row r="10" spans="1:9" ht="23.25">
      <c r="A10" s="14" t="s">
        <v>9</v>
      </c>
      <c r="B10" s="15" t="s">
        <v>10</v>
      </c>
      <c r="C10" s="16">
        <v>1011192</v>
      </c>
      <c r="D10" s="16">
        <v>510827.51</v>
      </c>
      <c r="E10" s="17"/>
      <c r="F10" s="32">
        <f>D10/C10*100</f>
        <v>50.517360699056169</v>
      </c>
      <c r="G10" s="32">
        <f>D10/D7*100</f>
        <v>5.3761208999133716</v>
      </c>
      <c r="H10" s="32">
        <v>356423.35</v>
      </c>
      <c r="I10" s="32">
        <f>D10/H10+100</f>
        <v>101.43320439022864</v>
      </c>
    </row>
    <row r="11" spans="1:9" ht="34.5">
      <c r="A11" s="14" t="s">
        <v>11</v>
      </c>
      <c r="B11" s="15" t="s">
        <v>12</v>
      </c>
      <c r="C11" s="16">
        <v>3460791.26</v>
      </c>
      <c r="D11" s="16">
        <v>1291356.49</v>
      </c>
      <c r="E11" s="17"/>
      <c r="F11" s="32">
        <f>D11/C11*100</f>
        <v>37.313908669545128</v>
      </c>
      <c r="G11" s="32">
        <f>D11/D7*100</f>
        <v>13.59067097840477</v>
      </c>
      <c r="H11" s="32">
        <v>1235943.8700000001</v>
      </c>
      <c r="I11" s="32">
        <f>D11/H11+100</f>
        <v>101.04483425286944</v>
      </c>
    </row>
    <row r="12" spans="1:9">
      <c r="A12" s="14" t="s">
        <v>13</v>
      </c>
      <c r="B12" s="15" t="s">
        <v>14</v>
      </c>
      <c r="C12" s="16">
        <v>0</v>
      </c>
      <c r="D12" s="16">
        <v>0</v>
      </c>
      <c r="E12" s="17"/>
      <c r="F12" s="32" t="e">
        <f>D12/C12*100</f>
        <v>#DIV/0!</v>
      </c>
      <c r="G12" s="32">
        <f>D12/D7*100</f>
        <v>0</v>
      </c>
      <c r="H12" s="32">
        <v>0</v>
      </c>
      <c r="I12" s="32">
        <v>0</v>
      </c>
    </row>
    <row r="13" spans="1:9" ht="34.5">
      <c r="A13" s="14" t="s">
        <v>49</v>
      </c>
      <c r="B13" s="15" t="s">
        <v>48</v>
      </c>
      <c r="C13" s="16">
        <v>78498</v>
      </c>
      <c r="D13" s="16">
        <v>46781.33</v>
      </c>
      <c r="E13" s="17"/>
      <c r="F13" s="32">
        <f>D13/C13*100</f>
        <v>59.59556931386787</v>
      </c>
      <c r="G13" s="32"/>
      <c r="H13" s="32"/>
      <c r="I13" s="32"/>
    </row>
    <row r="14" spans="1:9">
      <c r="A14" s="14" t="s">
        <v>15</v>
      </c>
      <c r="B14" s="15" t="s">
        <v>16</v>
      </c>
      <c r="C14" s="16">
        <v>5000</v>
      </c>
      <c r="D14" s="16">
        <v>0</v>
      </c>
      <c r="E14" s="17"/>
      <c r="F14" s="32">
        <v>0</v>
      </c>
      <c r="G14" s="32">
        <v>0</v>
      </c>
      <c r="H14" s="32">
        <v>0</v>
      </c>
      <c r="I14" s="32">
        <v>0</v>
      </c>
    </row>
    <row r="15" spans="1:9">
      <c r="A15" s="14" t="s">
        <v>17</v>
      </c>
      <c r="B15" s="15" t="s">
        <v>18</v>
      </c>
      <c r="C15" s="16">
        <v>2408315.9</v>
      </c>
      <c r="D15" s="16">
        <v>247527.93</v>
      </c>
      <c r="E15" s="17"/>
      <c r="F15" s="32">
        <f t="shared" ref="F15:F20" si="0">D15/C15*100</f>
        <v>10.278050732464125</v>
      </c>
      <c r="G15" s="32">
        <f>D15/D7*100</f>
        <v>2.605067369580965</v>
      </c>
      <c r="H15" s="32">
        <v>161896</v>
      </c>
      <c r="I15" s="32">
        <f>D15/H15*100</f>
        <v>152.89317215990513</v>
      </c>
    </row>
    <row r="16" spans="1:9">
      <c r="A16" s="28" t="s">
        <v>19</v>
      </c>
      <c r="B16" s="29" t="s">
        <v>20</v>
      </c>
      <c r="C16" s="30">
        <f>C17</f>
        <v>238850</v>
      </c>
      <c r="D16" s="30">
        <f>D17</f>
        <v>107070.25</v>
      </c>
      <c r="E16" s="31"/>
      <c r="F16" s="34">
        <f t="shared" si="0"/>
        <v>44.827402135231317</v>
      </c>
      <c r="G16" s="34">
        <f>D16/D7*100</f>
        <v>1.1268434011785107</v>
      </c>
      <c r="H16" s="34">
        <f>H17</f>
        <v>109977.35</v>
      </c>
      <c r="I16" s="34">
        <f>D16/H16*100</f>
        <v>97.356637525817817</v>
      </c>
    </row>
    <row r="17" spans="1:9">
      <c r="A17" s="14" t="s">
        <v>21</v>
      </c>
      <c r="B17" s="15" t="s">
        <v>22</v>
      </c>
      <c r="C17" s="16">
        <v>238850</v>
      </c>
      <c r="D17" s="16">
        <v>107070.25</v>
      </c>
      <c r="E17" s="17"/>
      <c r="F17" s="32">
        <f t="shared" si="0"/>
        <v>44.827402135231317</v>
      </c>
      <c r="G17" s="32">
        <v>0.92</v>
      </c>
      <c r="H17" s="32">
        <v>109977.35</v>
      </c>
      <c r="I17" s="32">
        <f>D17/H17*100</f>
        <v>97.356637525817817</v>
      </c>
    </row>
    <row r="18" spans="1:9" ht="23.25">
      <c r="A18" s="28" t="s">
        <v>23</v>
      </c>
      <c r="B18" s="29" t="s">
        <v>24</v>
      </c>
      <c r="C18" s="30">
        <f>C19</f>
        <v>97860</v>
      </c>
      <c r="D18" s="30">
        <f>D19</f>
        <v>41360</v>
      </c>
      <c r="E18" s="31"/>
      <c r="F18" s="34">
        <f t="shared" si="0"/>
        <v>42.264459431841402</v>
      </c>
      <c r="G18" s="34">
        <f>D18/D7*100</f>
        <v>0.4352865812188092</v>
      </c>
      <c r="H18" s="34">
        <f>H19</f>
        <v>43485.41</v>
      </c>
      <c r="I18" s="34">
        <f>D18/H18+100</f>
        <v>100.95112360674534</v>
      </c>
    </row>
    <row r="19" spans="1:9">
      <c r="A19" s="14" t="s">
        <v>25</v>
      </c>
      <c r="B19" s="15" t="s">
        <v>24</v>
      </c>
      <c r="C19" s="16">
        <v>97860</v>
      </c>
      <c r="D19" s="16">
        <v>41360</v>
      </c>
      <c r="E19" s="17"/>
      <c r="F19" s="32">
        <f t="shared" si="0"/>
        <v>42.264459431841402</v>
      </c>
      <c r="G19" s="32">
        <v>0.26</v>
      </c>
      <c r="H19" s="32">
        <v>43485.41</v>
      </c>
      <c r="I19" s="32">
        <f>D19/H19*100</f>
        <v>95.112360674534273</v>
      </c>
    </row>
    <row r="20" spans="1:9">
      <c r="A20" s="28" t="s">
        <v>26</v>
      </c>
      <c r="B20" s="29" t="s">
        <v>27</v>
      </c>
      <c r="C20" s="30">
        <f>C21</f>
        <v>3787307.62</v>
      </c>
      <c r="D20" s="30">
        <f>D21</f>
        <v>1049040.31</v>
      </c>
      <c r="E20" s="31"/>
      <c r="F20" s="34">
        <f t="shared" si="0"/>
        <v>27.698840845677069</v>
      </c>
      <c r="G20" s="34">
        <f>D20/D7*100</f>
        <v>11.040453822548834</v>
      </c>
      <c r="H20" s="34">
        <f>H21</f>
        <v>959984.39</v>
      </c>
      <c r="I20" s="34">
        <f>D20/H20*100</f>
        <v>109.27680917811591</v>
      </c>
    </row>
    <row r="21" spans="1:9">
      <c r="A21" s="14" t="s">
        <v>28</v>
      </c>
      <c r="B21" s="15" t="s">
        <v>29</v>
      </c>
      <c r="C21" s="16">
        <v>3787307.62</v>
      </c>
      <c r="D21" s="16">
        <v>1049040.31</v>
      </c>
      <c r="E21" s="17"/>
      <c r="F21" s="32">
        <f>D21/C21*20</f>
        <v>5.5397681691354137</v>
      </c>
      <c r="G21" s="32">
        <f>D21/D7*100</f>
        <v>11.040453822548834</v>
      </c>
      <c r="H21" s="32">
        <v>959984.39</v>
      </c>
      <c r="I21" s="32">
        <f>D21/H21*100</f>
        <v>109.27680917811591</v>
      </c>
    </row>
    <row r="22" spans="1:9">
      <c r="A22" s="28" t="s">
        <v>30</v>
      </c>
      <c r="B22" s="29" t="s">
        <v>31</v>
      </c>
      <c r="C22" s="30">
        <f>C23</f>
        <v>7601353.0300000003</v>
      </c>
      <c r="D22" s="30">
        <f>D23</f>
        <v>3610657.88</v>
      </c>
      <c r="E22" s="31"/>
      <c r="F22" s="34">
        <f t="shared" ref="F22:F27" si="1">D22/C22*100</f>
        <v>47.500199842711424</v>
      </c>
      <c r="G22" s="34">
        <f>D23/D7*100</f>
        <v>37.999780573886689</v>
      </c>
      <c r="H22" s="34">
        <f>H23</f>
        <v>5911025.0700000003</v>
      </c>
      <c r="I22" s="34">
        <f>D22/H22*100</f>
        <v>61.083447240395472</v>
      </c>
    </row>
    <row r="23" spans="1:9">
      <c r="A23" s="14" t="s">
        <v>44</v>
      </c>
      <c r="B23" s="15" t="s">
        <v>31</v>
      </c>
      <c r="C23" s="16">
        <v>7601353.0300000003</v>
      </c>
      <c r="D23" s="16">
        <v>3610657.88</v>
      </c>
      <c r="E23" s="17"/>
      <c r="F23" s="32">
        <f t="shared" si="1"/>
        <v>47.500199842711424</v>
      </c>
      <c r="G23" s="32">
        <f>D23/D7*100</f>
        <v>37.999780573886689</v>
      </c>
      <c r="H23" s="32">
        <v>5911025.0700000003</v>
      </c>
      <c r="I23" s="32">
        <f>D23/H23*100</f>
        <v>61.083447240395472</v>
      </c>
    </row>
    <row r="24" spans="1:9">
      <c r="A24" s="28" t="s">
        <v>32</v>
      </c>
      <c r="B24" s="29" t="s">
        <v>33</v>
      </c>
      <c r="C24" s="30">
        <f>C25</f>
        <v>5234950.5</v>
      </c>
      <c r="D24" s="30">
        <f>D25</f>
        <v>2494696.62</v>
      </c>
      <c r="E24" s="31"/>
      <c r="F24" s="34">
        <f t="shared" si="1"/>
        <v>47.654636275930407</v>
      </c>
      <c r="G24" s="34">
        <f>D24/D7*100</f>
        <v>26.255028116487399</v>
      </c>
      <c r="H24" s="34">
        <f>H25</f>
        <v>2258866.2400000002</v>
      </c>
      <c r="I24" s="34">
        <f>D24/H24+100</f>
        <v>101.10440210040944</v>
      </c>
    </row>
    <row r="25" spans="1:9">
      <c r="A25" s="14" t="s">
        <v>34</v>
      </c>
      <c r="B25" s="15" t="s">
        <v>35</v>
      </c>
      <c r="C25" s="16">
        <v>5234950.5</v>
      </c>
      <c r="D25" s="16">
        <v>2494696.62</v>
      </c>
      <c r="E25" s="17"/>
      <c r="F25" s="32">
        <f t="shared" si="1"/>
        <v>47.654636275930407</v>
      </c>
      <c r="G25" s="32">
        <f>D25/D7*100</f>
        <v>26.255028116487399</v>
      </c>
      <c r="H25" s="32">
        <v>2258866.2400000002</v>
      </c>
      <c r="I25" s="32">
        <f>D25/H25+100</f>
        <v>101.10440210040944</v>
      </c>
    </row>
    <row r="26" spans="1:9">
      <c r="A26" s="28" t="s">
        <v>36</v>
      </c>
      <c r="B26" s="29" t="s">
        <v>37</v>
      </c>
      <c r="C26" s="30">
        <f>C27</f>
        <v>211080</v>
      </c>
      <c r="D26" s="30">
        <f>D27</f>
        <v>102467.81</v>
      </c>
      <c r="E26" s="31"/>
      <c r="F26" s="34">
        <f t="shared" si="1"/>
        <v>48.544537616069732</v>
      </c>
      <c r="G26" s="34">
        <f>D26/D7*100</f>
        <v>1.0784057712736583</v>
      </c>
      <c r="H26" s="34">
        <f>H27</f>
        <v>100613.07</v>
      </c>
      <c r="I26" s="34">
        <f>D26/H26+100</f>
        <v>101.01843438432005</v>
      </c>
    </row>
    <row r="27" spans="1:9" ht="15.75" thickBot="1">
      <c r="A27" s="14" t="s">
        <v>38</v>
      </c>
      <c r="B27" s="15" t="s">
        <v>39</v>
      </c>
      <c r="C27" s="16">
        <v>211080</v>
      </c>
      <c r="D27" s="16">
        <v>102467.81</v>
      </c>
      <c r="E27" s="17"/>
      <c r="F27" s="32">
        <f t="shared" si="1"/>
        <v>48.544537616069732</v>
      </c>
      <c r="G27" s="32">
        <f>D27/D7*100</f>
        <v>1.0784057712736583</v>
      </c>
      <c r="H27" s="32">
        <v>100613.07</v>
      </c>
      <c r="I27" s="32">
        <f>C27/H27+100</f>
        <v>102.09793817045838</v>
      </c>
    </row>
    <row r="28" spans="1:9" ht="24" customHeight="1" thickBot="1">
      <c r="A28" s="18" t="s">
        <v>40</v>
      </c>
      <c r="B28" s="19" t="s">
        <v>3</v>
      </c>
      <c r="C28" s="20">
        <v>-2162628.35</v>
      </c>
      <c r="D28" s="20">
        <v>685888.07</v>
      </c>
      <c r="E28" s="21"/>
      <c r="F28" s="32"/>
      <c r="G28" s="32"/>
      <c r="H28" s="32"/>
      <c r="I28" s="32"/>
    </row>
    <row r="29" spans="1:9" ht="15" customHeight="1">
      <c r="A29" s="22"/>
      <c r="B29" s="23"/>
      <c r="C29" s="23"/>
      <c r="D29" s="23"/>
      <c r="E29" s="3"/>
    </row>
  </sheetData>
  <mergeCells count="9">
    <mergeCell ref="A1:I1"/>
    <mergeCell ref="G3:G5"/>
    <mergeCell ref="H3:H5"/>
    <mergeCell ref="I3:I5"/>
    <mergeCell ref="F3:F5"/>
    <mergeCell ref="A3:A5"/>
    <mergeCell ref="B3:B5"/>
    <mergeCell ref="C3:C5"/>
    <mergeCell ref="D3:D5"/>
  </mergeCells>
  <phoneticPr fontId="0" type="noConversion"/>
  <pageMargins left="0.39370078740157483" right="0.39370078740157483" top="0.39370078740157483" bottom="0.39370078740157483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svetlana-bux\svetlana</dc:creator>
  <cp:lastModifiedBy>Elena</cp:lastModifiedBy>
  <cp:lastPrinted>2019-10-21T06:38:21Z</cp:lastPrinted>
  <dcterms:created xsi:type="dcterms:W3CDTF">2018-10-22T12:40:50Z</dcterms:created>
  <dcterms:modified xsi:type="dcterms:W3CDTF">2022-10-10T13:35:22Z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SV_0503117M_20160101_5.xlsx</vt:lpwstr>
  </property>
  <property fmtid="{D5CDD505-2E9C-101B-9397-08002B2CF9AE}" pid="3" name="Название отчета">
    <vt:lpwstr>SV_0503117M_20160101_5.xlsx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18.2.0.14549337</vt:lpwstr>
  </property>
  <property fmtid="{D5CDD505-2E9C-101B-9397-08002B2CF9AE}" pid="6" name="Тип сервера">
    <vt:lpwstr>MSSQL</vt:lpwstr>
  </property>
  <property fmtid="{D5CDD505-2E9C-101B-9397-08002B2CF9AE}" pid="7" name="Сервер">
    <vt:lpwstr>svetlana-bux</vt:lpwstr>
  </property>
  <property fmtid="{D5CDD505-2E9C-101B-9397-08002B2CF9AE}" pid="8" name="База">
    <vt:lpwstr>svod_smart</vt:lpwstr>
  </property>
  <property fmtid="{D5CDD505-2E9C-101B-9397-08002B2CF9AE}" pid="9" name="Пользователь">
    <vt:lpwstr>adm_smart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