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5450" windowHeight="11790" tabRatio="878" firstSheet="2" activeTab="10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2" r:id="rId4"/>
    <sheet name="Приложение 5" sheetId="3" r:id="rId5"/>
    <sheet name="Приложение  6" sheetId="4" r:id="rId6"/>
    <sheet name="Приложение 7" sheetId="9" r:id="rId7"/>
    <sheet name="Приложение 8" sheetId="14" r:id="rId8"/>
    <sheet name="Приложение 9" sheetId="15" r:id="rId9"/>
    <sheet name="Приложение 10" sheetId="12" r:id="rId10"/>
    <sheet name="Приложение 11" sheetId="16" r:id="rId11"/>
    <sheet name="Приложение 12" sheetId="13" r:id="rId12"/>
    <sheet name="Приложение 13" sheetId="7" r:id="rId13"/>
    <sheet name="приложение " sheetId="6" r:id="rId14"/>
  </sheets>
  <definedNames>
    <definedName name="OLE_LINK1" localSheetId="6">'Приложение 7'!$A$69</definedName>
    <definedName name="OLE_LINK1" localSheetId="7">'Приложение 8'!$A$68</definedName>
    <definedName name="_xlnm.Print_Area" localSheetId="0">'Приложение 1'!$A$1:$C$24</definedName>
  </definedNames>
  <calcPr calcId="124519"/>
</workbook>
</file>

<file path=xl/calcChain.xml><?xml version="1.0" encoding="utf-8"?>
<calcChain xmlns="http://schemas.openxmlformats.org/spreadsheetml/2006/main">
  <c r="D128" i="9"/>
  <c r="D127"/>
  <c r="D126" s="1"/>
  <c r="D119"/>
  <c r="G10" i="15"/>
  <c r="M31" i="16"/>
  <c r="D117" i="9"/>
  <c r="D75"/>
  <c r="C31" i="8"/>
  <c r="D114" i="9"/>
  <c r="E40" i="8" l="1"/>
  <c r="D40"/>
  <c r="D39"/>
  <c r="E74" i="14"/>
  <c r="D74"/>
  <c r="E73"/>
  <c r="E72" s="1"/>
  <c r="K25" i="16"/>
  <c r="E95" i="14"/>
  <c r="D95"/>
  <c r="D98" i="9"/>
  <c r="H59" i="12"/>
  <c r="G59"/>
  <c r="E91" i="14"/>
  <c r="E90" s="1"/>
  <c r="D91"/>
  <c r="D90" s="1"/>
  <c r="D126"/>
  <c r="D125" s="1"/>
  <c r="E116"/>
  <c r="E115"/>
  <c r="E114" s="1"/>
  <c r="D116"/>
  <c r="D115"/>
  <c r="D114" s="1"/>
  <c r="D68" i="9"/>
  <c r="D124"/>
  <c r="D123" s="1"/>
  <c r="D122" s="1"/>
  <c r="D94"/>
  <c r="D93" s="1"/>
  <c r="D51"/>
  <c r="M25" i="16"/>
  <c r="M20"/>
  <c r="K20"/>
  <c r="I20"/>
  <c r="K31"/>
  <c r="I31"/>
  <c r="M29"/>
  <c r="K29"/>
  <c r="I29"/>
  <c r="I25"/>
  <c r="M23"/>
  <c r="K23"/>
  <c r="I23"/>
  <c r="M18"/>
  <c r="K18"/>
  <c r="I18"/>
  <c r="M13"/>
  <c r="K13"/>
  <c r="I13"/>
  <c r="E126" i="14"/>
  <c r="E125" s="1"/>
  <c r="E122"/>
  <c r="E121" s="1"/>
  <c r="E119"/>
  <c r="E118" s="1"/>
  <c r="E112"/>
  <c r="E111" s="1"/>
  <c r="E110" s="1"/>
  <c r="E106"/>
  <c r="E105" s="1"/>
  <c r="E94"/>
  <c r="E88"/>
  <c r="E87" s="1"/>
  <c r="E81"/>
  <c r="E80" s="1"/>
  <c r="E70"/>
  <c r="E69" s="1"/>
  <c r="E67"/>
  <c r="E66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4"/>
  <c r="E15"/>
  <c r="E12"/>
  <c r="G10" i="12"/>
  <c r="G66" i="15"/>
  <c r="G82" s="1"/>
  <c r="E16" i="8"/>
  <c r="D122" i="14"/>
  <c r="D121" s="1"/>
  <c r="D119"/>
  <c r="D118" s="1"/>
  <c r="D112"/>
  <c r="D111" s="1"/>
  <c r="D110" s="1"/>
  <c r="D106"/>
  <c r="D105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 s="1"/>
  <c r="E39" i="8"/>
  <c r="E31"/>
  <c r="D31"/>
  <c r="E28"/>
  <c r="D28"/>
  <c r="E23"/>
  <c r="D23"/>
  <c r="E19"/>
  <c r="D19"/>
  <c r="D16"/>
  <c r="E12"/>
  <c r="D12"/>
  <c r="D11" s="1"/>
  <c r="D71" i="9"/>
  <c r="D109"/>
  <c r="C28" i="8"/>
  <c r="D84" i="9"/>
  <c r="D83" s="1"/>
  <c r="D133"/>
  <c r="D132"/>
  <c r="D140"/>
  <c r="D139" s="1"/>
  <c r="D136"/>
  <c r="D135" s="1"/>
  <c r="D115"/>
  <c r="D113"/>
  <c r="D91"/>
  <c r="D67"/>
  <c r="D64"/>
  <c r="D58"/>
  <c r="D57"/>
  <c r="D56" s="1"/>
  <c r="D46"/>
  <c r="D41"/>
  <c r="D36"/>
  <c r="D35"/>
  <c r="D40"/>
  <c r="D45"/>
  <c r="D50"/>
  <c r="D32"/>
  <c r="D26"/>
  <c r="D22"/>
  <c r="D14"/>
  <c r="D19"/>
  <c r="C16" i="8"/>
  <c r="C12"/>
  <c r="C19"/>
  <c r="C23"/>
  <c r="C40"/>
  <c r="C39" s="1"/>
  <c r="D63" i="9"/>
  <c r="D97"/>
  <c r="D108"/>
  <c r="D90"/>
  <c r="D74"/>
  <c r="D70"/>
  <c r="D31"/>
  <c r="D25"/>
  <c r="D24" s="1"/>
  <c r="D21"/>
  <c r="D18"/>
  <c r="D13"/>
  <c r="D11"/>
  <c r="C11" i="8"/>
  <c r="D34" i="9" l="1"/>
  <c r="E11" i="8"/>
  <c r="D72" i="14"/>
  <c r="K34" i="16"/>
  <c r="D96" i="9"/>
  <c r="G73" i="12"/>
  <c r="C51" i="8"/>
  <c r="H73" i="12"/>
  <c r="D93" i="14"/>
  <c r="E11"/>
  <c r="E10" s="1"/>
  <c r="D73" i="9"/>
  <c r="D62"/>
  <c r="D9"/>
  <c r="E51" i="8"/>
  <c r="D51"/>
  <c r="M34" i="16"/>
  <c r="I34"/>
  <c r="E93" i="14"/>
  <c r="E61"/>
  <c r="D34"/>
  <c r="D61"/>
  <c r="D10"/>
  <c r="E34"/>
  <c r="D142" i="9" l="1"/>
  <c r="D128" i="14"/>
  <c r="E128"/>
</calcChain>
</file>

<file path=xl/sharedStrings.xml><?xml version="1.0" encoding="utf-8"?>
<sst xmlns="http://schemas.openxmlformats.org/spreadsheetml/2006/main" count="1482" uniqueCount="703">
  <si>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</si>
  <si>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Обеспечение деятельности Контрольно-счетной палаты в соответствии с заключенным соглашением(Иные межбюджетные трансферты)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</si>
  <si>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</si>
  <si>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</si>
  <si>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</si>
  <si>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</si>
  <si>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</si>
  <si>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</si>
  <si>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</si>
  <si>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</si>
  <si>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</si>
  <si>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</si>
  <si>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400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</si>
  <si>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</si>
  <si>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</si>
  <si>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</si>
  <si>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</si>
  <si>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</si>
  <si>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Обеспечение ремонта и реконструкции источника водоснабжения населения и соц. сферы п. Колобово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</si>
  <si>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0340100600</t>
  </si>
  <si>
    <t>Субсидии юридическим лицам на подготовку к зиме объектов инфраструктуры (Иные бюджетные ассигнования)</t>
  </si>
  <si>
    <t>0340160120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</si>
  <si>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</si>
  <si>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</si>
  <si>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</si>
  <si>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</si>
  <si>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</si>
  <si>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</si>
  <si>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</si>
  <si>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</si>
  <si>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</si>
  <si>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</si>
  <si>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t>Прочие мероприятия по благоустройству и озеленению территории Колобовского городского поселения  (Закупка товаров, работ и услуг для государственных (муниципальных) нужд)</t>
  </si>
  <si>
    <t>0530100250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</si>
  <si>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</si>
  <si>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</si>
  <si>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</si>
  <si>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</si>
  <si>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</si>
  <si>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</si>
  <si>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</si>
  <si>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</si>
  <si>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</si>
  <si>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Комплектование книжных фондов библиотек поселения (Закупка товаров, работ и услуг для государственных (муниципальных) нужд)</t>
  </si>
  <si>
    <t>0620151440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</si>
  <si>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</si>
  <si>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</si>
  <si>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</si>
  <si>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</si>
  <si>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</si>
  <si>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</si>
  <si>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</si>
  <si>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Сумма  (тыс. руб.)</t>
  </si>
  <si>
    <t>Муниципальные внутренние заимствования</t>
  </si>
  <si>
    <t>Бюджетные кредиты от других бюджетов бюджетной системы Российской Федерации</t>
  </si>
  <si>
    <t>Погашение</t>
  </si>
  <si>
    <t>Кредиты кредитных организаций</t>
  </si>
  <si>
    <t>Привлечение</t>
  </si>
  <si>
    <t>Общий объем заимствований, направляемых на покрытие дефицита бюджета</t>
  </si>
  <si>
    <t>Общий объем заимствований, направляемых на погашение долга</t>
  </si>
  <si>
    <t xml:space="preserve">Вид долгового обязательства                   </t>
  </si>
  <si>
    <t>№ п/п</t>
  </si>
  <si>
    <t>Наименование</t>
  </si>
  <si>
    <t>Иные условия предоставления муниципальных гарантий</t>
  </si>
  <si>
    <t>Исполнение муниципальных гарантий Колобовского городского поселения</t>
  </si>
  <si>
    <t>За счет источников внутреннего финансирования дефицита местного бюджета</t>
  </si>
  <si>
    <t>Вид долгового обязательства</t>
  </si>
  <si>
    <t xml:space="preserve">         </t>
  </si>
  <si>
    <t>Цель гарантирования</t>
  </si>
  <si>
    <t>Наименование принципала</t>
  </si>
  <si>
    <t>Наличие права регрессивного требования</t>
  </si>
  <si>
    <t>Проверка финансвого состояния принципала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</si>
  <si>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</si>
  <si>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</si>
  <si>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</si>
  <si>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</si>
  <si>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</si>
  <si>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</si>
  <si>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</si>
  <si>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</si>
  <si>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</si>
  <si>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</si>
  <si>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</si>
  <si>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</si>
  <si>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</si>
  <si>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</si>
  <si>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</si>
  <si>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</si>
  <si>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</si>
  <si>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</si>
  <si>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</si>
  <si>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</si>
  <si>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на комплектование книжных фондов библиотек муниципальных образований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</si>
  <si>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</si>
  <si>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</si>
  <si>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субсидии, субвенции и иных межбюджетных трансфертов, имеющих целевое назначение, прошлых лет из бюджетов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</si>
  <si>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</si>
  <si>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</si>
  <si>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</si>
  <si>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</si>
  <si>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</si>
  <si>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</si>
  <si>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</si>
  <si>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сдачи в аренду имущества, находящегося в оперативном управлении органов управления городских поселений 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</si>
  <si>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поселений, за исключением имущества муниципальных бюджетных и автономных учреждений, а также имущества муниципальных унитарных предприятий в том числе казенных</t>
  </si>
  <si>
    <t>933 2 08 05000 13 0000 180</t>
  </si>
  <si>
    <t>Перечисления из бюджетов городских поселений (в бюджеты городских поселений) для осуществления возврата (зачета) излишне уплаченных 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 на излишне взысканные суммы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</si>
  <si>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</si>
  <si>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93301030100130000710</t>
  </si>
  <si>
    <t>Получение кредитов от других  бюджетов бюджетной системы Российской Федерации бюджетами городских поселений в валюте Российской Федерации</t>
  </si>
  <si>
    <t>93301030100130000810</t>
  </si>
  <si>
    <t>93301050201130000510</t>
  </si>
  <si>
    <t>Увеличение прочих остатков денежных средств бюджетов городских поселений</t>
  </si>
  <si>
    <t>93301050201130000610</t>
  </si>
  <si>
    <t>Уменьшение прочих остатков денежных средств бюджетов городских поселений</t>
  </si>
  <si>
    <t>01030100130000810</t>
  </si>
  <si>
    <t>01030100130000710</t>
  </si>
  <si>
    <t>01050201130000510</t>
  </si>
  <si>
    <t>1050201130000610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</si>
  <si>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</si>
  <si>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</si>
  <si>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</si>
  <si>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</si>
  <si>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</si>
  <si>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</si>
  <si>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</si>
  <si>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Субвенции бюджетам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</si>
  <si>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</si>
  <si>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</si>
  <si>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</si>
  <si>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</si>
  <si>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 xml:space="preserve"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</si>
  <si>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</si>
  <si>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</si>
  <si>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</si>
  <si>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Субвенции бюджетам городских поселений на предоставление жилых помещение детям-сиротам и детям,оставшимся без попеченияродителей, лицам из их числа пео договорам найма специализированных жилых помещений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</si>
  <si>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</si>
  <si>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</si>
  <si>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на 2017 год и плановый период 2018 и 2019 годов</t>
  </si>
  <si>
    <t>Сумма ( руб)</t>
  </si>
  <si>
    <t>Сумма, руб.</t>
  </si>
  <si>
    <t>2017 год</t>
  </si>
  <si>
    <t>2018 год</t>
  </si>
  <si>
    <t>2019 год</t>
  </si>
  <si>
    <t>Сумма  (руб)</t>
  </si>
  <si>
    <r>
      <t>Перечень и коды главных администраторов доходов бюджета Колобовского городского поселения  на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2017 год  и плановый период 2018 и 2019 годов</t>
    </r>
  </si>
  <si>
    <t>Приложение № 5 к решению Совета Колобовского городского поселения от __.12.2016 №__</t>
  </si>
  <si>
    <t>Источники внутреннего финансирования дефицита бюджета Колобовского городского поселения на 2017 год и плановый период 2018 и 2019 годов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</si>
  <si>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2018  и 2019 годов</t>
  </si>
  <si>
    <t>Сумма,  руб.</t>
  </si>
  <si>
    <t>Ведомственная структура расходов  местного бюджета на 2017 год</t>
  </si>
  <si>
    <t>Ведомственная структура расходов  местного бюджета на 2018, 2019  года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</si>
  <si>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2017 год и плановый период 2018 и 2019 годов</t>
  </si>
  <si>
    <t>2019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</si>
  <si>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</si>
  <si>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</si>
  <si>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</si>
  <si>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</si>
  <si>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</si>
  <si>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</si>
  <si>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</si>
  <si>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</si>
  <si>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</si>
  <si>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</si>
  <si>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</si>
  <si>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</si>
  <si>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</si>
  <si>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</si>
  <si>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</si>
  <si>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</si>
  <si>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</si>
  <si>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</si>
  <si>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</si>
  <si>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</si>
  <si>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</si>
  <si>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</si>
  <si>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</si>
  <si>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</si>
  <si>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</si>
  <si>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</si>
  <si>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</si>
  <si>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</si>
  <si>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</si>
  <si>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</si>
  <si>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</si>
  <si>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</si>
  <si>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Субсидии организациям на оказание социально-значимых бытовых услуг субъектами малого предпринимательства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</si>
  <si>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</si>
  <si>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</si>
  <si>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</si>
  <si>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</si>
  <si>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3390051200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</si>
  <si>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</si>
  <si>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</si>
  <si>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</si>
  <si>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</si>
  <si>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</si>
  <si>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</si>
  <si>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</si>
  <si>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</si>
  <si>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</si>
  <si>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</si>
  <si>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</si>
  <si>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</si>
  <si>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</si>
  <si>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</si>
  <si>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</si>
  <si>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</si>
  <si>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Строительство(реконструкция)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</t>
  </si>
  <si>
    <t>0210180510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</si>
  <si>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</si>
  <si>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</si>
  <si>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</si>
  <si>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</si>
  <si>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</si>
  <si>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</si>
  <si>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</si>
  <si>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</si>
  <si>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</si>
  <si>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</si>
  <si>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</si>
  <si>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</si>
  <si>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</si>
  <si>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</si>
  <si>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</si>
  <si>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</si>
  <si>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</si>
  <si>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</si>
  <si>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</si>
  <si>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</si>
  <si>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</si>
  <si>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</si>
  <si>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</si>
  <si>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 xml:space="preserve">к решению Совета Колобовского </t>
  </si>
  <si>
    <t xml:space="preserve">Наименование 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</si>
  <si>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</si>
  <si>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</si>
  <si>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</si>
  <si>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</si>
  <si>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</si>
  <si>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</si>
  <si>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</si>
  <si>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</si>
  <si>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 xml:space="preserve">100 1 03 02230 01 0000 110 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</si>
  <si>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</si>
  <si>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</si>
  <si>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</si>
  <si>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Единый сельскохозяйственный налог (за налоговые периоды, истекшие до 01 января 2011 года)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</si>
  <si>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</si>
  <si>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</si>
  <si>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</si>
  <si>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</si>
  <si>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</si>
  <si>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Получение бюджетных кредитов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</si>
  <si>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</si>
  <si>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</si>
  <si>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</si>
  <si>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</si>
  <si>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</si>
  <si>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остатков средств</t>
  </si>
  <si>
    <t>Уменьшение остатков средств</t>
  </si>
  <si>
    <t>93301030000000000700</t>
  </si>
  <si>
    <t>93309000000000000000</t>
  </si>
  <si>
    <t>93301030000000000800</t>
  </si>
  <si>
    <t>93301050000000000000</t>
  </si>
  <si>
    <t>93301050200000000500</t>
  </si>
  <si>
    <t>93301050201000000510</t>
  </si>
  <si>
    <t>93301050200000000600</t>
  </si>
  <si>
    <t>93301050201000000610</t>
  </si>
  <si>
    <t>933057000000000000510</t>
  </si>
  <si>
    <t>933057000000000000610</t>
  </si>
  <si>
    <t>к решению Совета Колобовского</t>
  </si>
  <si>
    <t xml:space="preserve">Перечень главных администраторов </t>
  </si>
  <si>
    <t xml:space="preserve">источников внутреннего финансирования дефицита бюджета с указанием объемов администрируемых источников внутреннего 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</si>
  <si>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</si>
  <si>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</si>
  <si>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</si>
  <si>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</si>
  <si>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90000000000000000</t>
  </si>
  <si>
    <t>01050000000000000</t>
  </si>
  <si>
    <t>01030000000000700</t>
  </si>
  <si>
    <t>01030000000000800</t>
  </si>
  <si>
    <t>01050200000000500</t>
  </si>
  <si>
    <t>01050201000000510</t>
  </si>
  <si>
    <t>01050200000000600</t>
  </si>
  <si>
    <t>01050201000000610</t>
  </si>
  <si>
    <t>057000000000000500</t>
  </si>
  <si>
    <t>057000000000000600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</si>
  <si>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</si>
  <si>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</si>
  <si>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</si>
  <si>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</si>
  <si>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</si>
  <si>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</si>
  <si>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</si>
  <si>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</si>
  <si>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</si>
  <si>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</si>
  <si>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</si>
  <si>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</si>
  <si>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</si>
  <si>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</si>
  <si>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</si>
  <si>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</si>
  <si>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 7</t>
  </si>
  <si>
    <t>Приложение №2</t>
  </si>
  <si>
    <t>Приложение № 4</t>
  </si>
  <si>
    <t>Приложение № 6 к решению Совета Колобовского</t>
  </si>
  <si>
    <t>Резервный фонд</t>
  </si>
  <si>
    <r>
      <t xml:space="preserve">06 2 01  </t>
    </r>
    <r>
      <rPr>
        <sz val="12"/>
        <rFont val="Times New Roman"/>
        <family val="1"/>
        <charset val="204"/>
      </rPr>
      <t xml:space="preserve"> 51440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</si>
  <si>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</si>
  <si>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03 4 01 </t>
    </r>
    <r>
      <rPr>
        <sz val="12"/>
        <rFont val="Times New Roman"/>
        <family val="1"/>
        <charset val="204"/>
      </rPr>
      <t>80250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</si>
  <si>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</si>
  <si>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</si>
  <si>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</si>
  <si>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</si>
  <si>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</si>
  <si>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02 1 01 80510</t>
  </si>
  <si>
    <t>05 2 01 00000</t>
  </si>
  <si>
    <t>06 2 01 80340</t>
  </si>
  <si>
    <t>08  1 01 60110</t>
  </si>
  <si>
    <t xml:space="preserve">32 9  00 00000 </t>
  </si>
  <si>
    <t>0810160110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</si>
  <si>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</si>
  <si>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</si>
  <si>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</si>
  <si>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</si>
  <si>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</si>
  <si>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</si>
  <si>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</si>
  <si>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</si>
  <si>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</si>
  <si>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 (Расходы на выплаты персоналу в целях обеспечения выпол</t>
  </si>
  <si>
    <t>0630100260</t>
  </si>
  <si>
    <t>11</t>
  </si>
  <si>
    <t>0320150820</t>
  </si>
  <si>
    <t>Субсидии организациям водопроводно-канализационного хозяйства и организациям, осуществляющим горячее водоснабжение, на возмещение недополученных доходов, образующихся в результате применения льготных тарифов на горячее водоснабжение,холодное водоснабжение и (или) водоотведение (Иные бюджетные ассигнования)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</si>
  <si>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</si>
  <si>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</si>
  <si>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</si>
  <si>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</si>
  <si>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</si>
  <si>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</si>
  <si>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Повышение средней заработной платы отдельным категориям работников учреждений бюджетной сферы до средней заработной платы в Ивановской области в соответствии с указами Президента Российской Федерации(Расходы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</si>
  <si>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с учетом необходимости развития малоэтажного строительства (иные бюджетные ассигнования)</t>
  </si>
  <si>
    <t>0310109602</t>
  </si>
  <si>
    <t>0310109502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</si>
  <si>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  (иные бюджетные ассигнования)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</si>
  <si>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строительства (иные бюджетные ассигнования)</t>
  </si>
  <si>
    <t>900 1 11 05013 13 0000 120</t>
  </si>
  <si>
    <t>900 114 06013 13 0000 430</t>
  </si>
  <si>
    <t>900 1 11 05013 130000 120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</si>
  <si>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</si>
  <si>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182 1 01 02010 01 0000 110</t>
  </si>
  <si>
    <t>Приложение № 9 к решению Совета Колобовского городского поселения от 25.12.2015 № 29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</si>
  <si>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</si>
  <si>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</si>
  <si>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</si>
  <si>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06 2 01 S0010</t>
  </si>
  <si>
    <t>06 1 01 S0010</t>
  </si>
  <si>
    <t>Обеспечение подготовки, переподготовки обучения и повышения квалификации муниципальных служащих и специалистов</t>
  </si>
  <si>
    <t>13</t>
  </si>
  <si>
    <t>061010S0010</t>
  </si>
  <si>
    <t>06201S0010</t>
  </si>
  <si>
    <t>03 1 01 К9602</t>
  </si>
  <si>
    <t>03101К9602</t>
  </si>
  <si>
    <t>Налоги на имущество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</si>
  <si>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</si>
  <si>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</si>
  <si>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</si>
  <si>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</si>
  <si>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</si>
  <si>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«Совершенствование управлением муниципальной собственностью Колобовского городского поселения на 2014-2016 годы»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</si>
  <si>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</si>
  <si>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</si>
  <si>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</si>
  <si>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</si>
  <si>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</si>
  <si>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</si>
  <si>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</si>
  <si>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</si>
  <si>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</si>
  <si>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</si>
  <si>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</si>
  <si>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</si>
  <si>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</si>
  <si>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</si>
  <si>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</si>
  <si>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</si>
  <si>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</si>
  <si>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</si>
  <si>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</si>
  <si>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</si>
  <si>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</si>
  <si>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</si>
  <si>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</si>
  <si>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</si>
  <si>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</si>
  <si>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</si>
  <si>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</si>
  <si>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</si>
  <si>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</si>
  <si>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</si>
  <si>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</si>
  <si>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</si>
  <si>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</si>
  <si>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</si>
  <si>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</si>
  <si>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</si>
  <si>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</si>
  <si>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</si>
  <si>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</si>
  <si>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</si>
  <si>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</si>
  <si>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</si>
  <si>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</si>
  <si>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</si>
  <si>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</si>
  <si>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</si>
  <si>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</si>
  <si>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</si>
  <si>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</si>
  <si>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</si>
  <si>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</si>
  <si>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</si>
  <si>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</si>
  <si>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</si>
  <si>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</si>
  <si>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</si>
  <si>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</si>
  <si>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</si>
  <si>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</si>
  <si>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</si>
  <si>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</si>
  <si>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</si>
  <si>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</si>
  <si>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</si>
  <si>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</si>
  <si>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</si>
  <si>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</si>
  <si>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</si>
  <si>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</si>
  <si>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</si>
  <si>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</si>
  <si>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</si>
  <si>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</si>
  <si>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</si>
  <si>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</si>
  <si>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</si>
  <si>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</si>
  <si>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</si>
  <si>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</si>
  <si>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</si>
  <si>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</si>
  <si>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</si>
  <si>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</si>
  <si>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</si>
  <si>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</si>
  <si>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</si>
  <si>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</si>
  <si>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</si>
  <si>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</si>
  <si>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</si>
  <si>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</si>
  <si>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</si>
  <si>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</si>
  <si>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</si>
  <si>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</si>
  <si>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</si>
  <si>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</si>
  <si>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</si>
  <si>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</si>
  <si>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</si>
  <si>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</si>
  <si>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</si>
  <si>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</si>
  <si>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</si>
  <si>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</si>
  <si>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</si>
  <si>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</si>
  <si>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</si>
  <si>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</si>
  <si>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</si>
  <si>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</si>
  <si>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</si>
  <si>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</si>
  <si>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</si>
  <si>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07 1  01   00640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</si>
  <si>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</si>
  <si>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</si>
  <si>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</si>
  <si>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</si>
  <si>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</si>
  <si>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</si>
  <si>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</si>
  <si>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</si>
  <si>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</si>
  <si>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</si>
  <si>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</si>
  <si>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</si>
  <si>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</si>
  <si>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</si>
  <si>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</si>
  <si>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</si>
  <si>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</si>
  <si>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</si>
  <si>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</si>
  <si>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</si>
  <si>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</si>
  <si>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</si>
  <si>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</si>
  <si>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</si>
  <si>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</si>
  <si>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</si>
  <si>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</si>
  <si>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</si>
  <si>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</si>
  <si>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</si>
  <si>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 xml:space="preserve">городского поселения 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</si>
  <si>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</si>
  <si>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</si>
  <si>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</si>
  <si>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</si>
  <si>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</si>
  <si>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</si>
  <si>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</si>
  <si>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</si>
  <si>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Администрация Колобовского городского поселения</t>
  </si>
  <si>
    <t>933 108 04020 01 0000 110</t>
  </si>
  <si>
    <t>Код классификации доходов бюджетов Российской Федерации, код главного администратора доходов</t>
  </si>
  <si>
    <t>Управление Федеральной налоговой службы по Ивановской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</si>
  <si>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</si>
  <si>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</si>
  <si>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227.1и 228 Налогового кодекса Российской Федерации       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</si>
  <si>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</si>
  <si>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</si>
  <si>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</si>
  <si>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</si>
  <si>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</si>
  <si>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</si>
  <si>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</si>
  <si>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</si>
  <si>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Распределение бюджетных ассигнований по разделам и подразделам классификации расходов бюджета Колобовского городского поселения на 2017 год и на плановый период 2018 и 2019 годов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</si>
  <si>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</si>
  <si>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</si>
  <si>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</si>
  <si>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</si>
  <si>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</si>
  <si>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</si>
  <si>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</si>
  <si>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</si>
  <si>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</si>
  <si>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</si>
  <si>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</si>
  <si>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</si>
  <si>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</si>
  <si>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</si>
  <si>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</si>
  <si>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</si>
  <si>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</si>
  <si>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</si>
  <si>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</si>
  <si>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</si>
  <si>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</si>
  <si>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финансирования дефицита бюджета Колобовского городского поселения на 2017 год  и на плановый период 2018 и 2019 годов по кодам классификации источников финансирования дефицита бюджетов</t>
  </si>
  <si>
    <t xml:space="preserve">Софинансирование работ по реконструкции объекта концессионного соглашения </t>
  </si>
  <si>
    <t>03 4 01 00262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</si>
  <si>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</si>
  <si>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</si>
  <si>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</si>
  <si>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</si>
  <si>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</si>
  <si>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</si>
  <si>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</si>
  <si>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</si>
  <si>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</si>
  <si>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</si>
  <si>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</si>
  <si>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</si>
  <si>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</si>
  <si>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</si>
  <si>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2017 год</t>
  </si>
  <si>
    <t>Софинансирование работ по реконструкции объекта концессионного соглашения</t>
  </si>
  <si>
    <r>
      <t xml:space="preserve">03 4 01 </t>
    </r>
    <r>
      <rPr>
        <sz val="12"/>
        <rFont val="Times New Roman"/>
        <family val="1"/>
        <charset val="204"/>
      </rPr>
      <t>00262</t>
    </r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</si>
  <si>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</si>
  <si>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</si>
  <si>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</si>
  <si>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0340100262</t>
  </si>
  <si>
    <t>Организация и проведение мероприятий по ыоенно-патриотическому воспитанию молодежи</t>
  </si>
  <si>
    <t>0640100260</t>
  </si>
  <si>
    <t xml:space="preserve">13 </t>
  </si>
  <si>
    <t>0910100263</t>
  </si>
  <si>
    <t>0,00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</si>
  <si>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</si>
  <si>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</si>
  <si>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>муниципальных внутренних заимствований Колобовского городского поселения на 2017 год и на плановый период 2018 и 2019 годов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</si>
  <si>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</si>
  <si>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</si>
  <si>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Программа муниципальных гарантий Колобовского городского поселения в валюте Российской  Федерации на 2017 год  и на плановый период 2018 и 2019 годов</t>
  </si>
  <si>
    <t>1.1. Перечень подлежащих предоставлению муниципальных гарантий Колобовского городского поселения в 2017-2019 годах</t>
  </si>
  <si>
    <t>1.2. Общий объем бюджетных ассигнований, предусмотренных на исполнение муниципальных гарантий Колобовского городского поселения по возможным гарантийным случаям, в 2017 году и плановом периоде 2018 и 2019 годов</t>
  </si>
  <si>
    <t>Сумма гарантирования,  руб.</t>
  </si>
  <si>
    <t>Объем бюджетных ассигнований на исполнение гарантий по возможным гарантийным случаям, руб.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</si>
  <si>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</si>
  <si>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муниципальных внутренних  заимствований Колобовского городского поселения на 2017год  и на плановый период 2018 и 2019 годов</t>
  </si>
  <si>
    <t>Нормативы зачисления  доходов между бюджетами бюджетной системы Российской Федерации на 2017 год и на плановый период 2018 и 2019 годов</t>
  </si>
  <si>
    <t>Приложение № 8</t>
  </si>
  <si>
    <t xml:space="preserve">                                                                                                                        Приложение № 10</t>
  </si>
  <si>
    <t xml:space="preserve">                                                                                 Приложение № 13</t>
  </si>
  <si>
    <t xml:space="preserve">                                                                                                                        Приложение № 9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</si>
  <si>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</si>
  <si>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</si>
  <si>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933 2 02 15001 13 0000 151</t>
  </si>
  <si>
    <t>933 2 02 29999 13 0000 151</t>
  </si>
  <si>
    <t>933 2 02 35082 13 0000 151</t>
  </si>
  <si>
    <t>933 2 02 35118 13 0000 151</t>
  </si>
  <si>
    <t>933 2 02 35120 13 0000 151</t>
  </si>
  <si>
    <t>933 2 02 45144 13 0000 151</t>
  </si>
  <si>
    <t>933 2 02 20216 13 0000 151</t>
  </si>
  <si>
    <t>933 2 19 00000 13 0000 151</t>
  </si>
  <si>
    <t>933 2 02 30024 13 0000 151</t>
  </si>
  <si>
    <t>933 2 02 40014 13 0000 151</t>
  </si>
  <si>
    <t>Субсидии бюджетам городских поселений на обеспечение мероприятий по переселению граждан из аварийного жилищного фонда  за счет средств, поступивших от государственной корпорации- Фонд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</si>
  <si>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  за счет средств бюджетов</t>
  </si>
  <si>
    <r>
      <t>Субсидии бюджетам городских поселений на осуществление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  </r>
  </si>
  <si>
    <t>933 2 02 20299 13 0000151</t>
  </si>
  <si>
    <t>933 2 02 20302 13 0000 151</t>
  </si>
  <si>
    <t>933 2 19 60010 13 0000 151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</si>
  <si>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</si>
  <si>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</si>
  <si>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</si>
  <si>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</si>
  <si>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</si>
  <si>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</si>
  <si>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от 27.12.2016  №58</t>
  </si>
  <si>
    <t xml:space="preserve">                                                                                          от27.12.2016 №58</t>
  </si>
  <si>
    <t>Приложение № 3 к решению Совета Колобовского городского поселения от  27.12..2016 № 58</t>
  </si>
  <si>
    <t>от  27_.12.2016 №58</t>
  </si>
  <si>
    <t xml:space="preserve">                                                                                                   от 27.   12.2016 №58</t>
  </si>
  <si>
    <t>от 27.12.2016 № 58</t>
  </si>
  <si>
    <t>от  27   .12.2016 №58</t>
  </si>
  <si>
    <t>от  27   .12.2016 № 58</t>
  </si>
  <si>
    <t>Приложение  №11 к Решению Совета  Колобовского городского поселения от 27.12.2016 № 58</t>
  </si>
  <si>
    <t>Приложение N12 к решению Совета Колобовского городского поселения от 27. 12.2016 N58</t>
  </si>
  <si>
    <t>от 27.12. 2016№58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</si>
  <si>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</si>
  <si>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</si>
  <si>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</si>
  <si>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</si>
  <si>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</si>
  <si>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08102L5272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</si>
  <si>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</si>
  <si>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</si>
  <si>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061 01 81980</t>
  </si>
  <si>
    <t>061 01 S1980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</si>
  <si>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</si>
  <si>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</si>
  <si>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</si>
  <si>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</si>
  <si>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(договоров)лизинга оборудования с российскими лизинговыми организациями в целях создания и (или) развития либо модернизации производства товаров (работ,услуг) (иные бюджетные ассигнования)</t>
  </si>
  <si>
    <t>08104L5272</t>
  </si>
  <si>
    <t>Укрепление материально-технической базы муниципальных учреждений культуры Ивановской области(Закупка товаров, работ и услуг для государственных (муниципальных) нужд)</t>
  </si>
  <si>
    <t>Укрепление материально-технической базы учреждений культуры Колобовского городского поселения (Закупка товаров, работ и услуг для государственных (муниципальных) нужд)</t>
  </si>
  <si>
    <t>0610181980</t>
  </si>
  <si>
    <t>06101S1980</t>
  </si>
  <si>
    <t>Укрепление материально-технической базы муниципальных учреждений культуры Ивановской области (Закупка товаров, работ и услуг для государственных (муниципальных) нужд)</t>
  </si>
  <si>
    <t>Укрепление материально-технической базы муниципальных учреждений культуры Колобовского городского поселения</t>
  </si>
  <si>
    <t>Охрана семьи и детства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</si>
  <si>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</si>
  <si>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933 2 02 15002 13 0000 151</t>
  </si>
  <si>
    <t>Дотации бюджетам городских поселений на поддержку мер по обеспечению сбалансированнойти бюджетов</t>
  </si>
  <si>
    <t>933 2 02 25555 13 0000 151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</si>
  <si>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</si>
  <si>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современной городской среды Колобовского городского поселения на 2017 год"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</si>
  <si>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</si>
  <si>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</si>
  <si>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</si>
  <si>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</si>
  <si>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</si>
  <si>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</si>
  <si>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</si>
  <si>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</si>
  <si>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</si>
  <si>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>Благоустройство наиболее посещаемой территории и парковой зоны поселка Колобово</t>
  </si>
  <si>
    <t>10 1 01 00265</t>
  </si>
  <si>
    <t xml:space="preserve">05 </t>
  </si>
  <si>
    <t>Благоустройство наиболее посещаемых территорий и парковой зоны поселка Колобово</t>
  </si>
  <si>
    <t>933 2 02 45390 13 0000 151</t>
  </si>
  <si>
    <t>Межбюджетные трансферты, передаваемые бюджетам городских поселений на финансовое обеспечение  дорожной деятельности</t>
  </si>
  <si>
    <t>933 2 02 25527 13 0000 151</t>
  </si>
  <si>
    <t>Субсидии  бюджетам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</si>
  <si>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Финансовое обеспечение дорожной деятельности</t>
  </si>
  <si>
    <t>02  1  01  53900</t>
  </si>
  <si>
    <t>Финансовое обеспечение дорожной деятельности в Колобовском городском поселении</t>
  </si>
  <si>
    <t>02 1 01 00266</t>
  </si>
  <si>
    <t>Государственная поддержка субъектов малого и среднего предпринимательства</t>
  </si>
  <si>
    <t>08 1 04 R 5272</t>
  </si>
  <si>
    <t>08104R5272</t>
  </si>
  <si>
    <t>Финансовое обеспечение дорожной деятельности (Закупка товаров, работ и услуг для государственных (муниципальных) нужд</t>
  </si>
  <si>
    <t>0210153900</t>
  </si>
  <si>
    <t>Финансовое обеспечение дорожной деятельности в Колобовском городском поселении (Закупка товаров, работ и услуг для государственных (муниципальных) нужд</t>
  </si>
  <si>
    <t>0210100266</t>
  </si>
  <si>
    <t>Государственная поддержка субъектов малого и среднего предпринимательства (иные бюджетные ассигнования)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</si>
</sst>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00000"/>
    <numFmt numFmtId="167" formatCode="0000"/>
  </numFmts>
  <fonts count="29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4" xfId="0" applyNumberFormat="1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4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0" fontId="0" fillId="3" borderId="0" xfId="0" applyFill="1"/>
    <xf numFmtId="49" fontId="2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5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5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7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8" fillId="4" borderId="6" xfId="0" applyNumberFormat="1" applyFont="1" applyFill="1" applyBorder="1" applyAlignment="1">
      <alignment vertical="center" wrapText="1"/>
    </xf>
    <xf numFmtId="4" fontId="18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8" fillId="4" borderId="1" xfId="0" applyNumberFormat="1" applyFont="1" applyFill="1" applyBorder="1" applyAlignment="1">
      <alignment vertical="center" wrapText="1"/>
    </xf>
    <xf numFmtId="4" fontId="18" fillId="4" borderId="4" xfId="0" applyNumberFormat="1" applyFont="1" applyFill="1" applyBorder="1" applyAlignment="1">
      <alignment vertical="center" wrapText="1"/>
    </xf>
    <xf numFmtId="4" fontId="18" fillId="5" borderId="4" xfId="0" applyNumberFormat="1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7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10" fillId="2" borderId="4" xfId="0" applyNumberFormat="1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13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20" fillId="0" borderId="2" xfId="0" applyFont="1" applyBorder="1" applyAlignment="1">
      <alignment horizontal="justify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Alignment="1">
      <alignment horizontal="justify"/>
    </xf>
    <xf numFmtId="49" fontId="2" fillId="0" borderId="3" xfId="0" applyNumberFormat="1" applyFont="1" applyBorder="1" applyAlignment="1">
      <alignment horizontal="justify" vertical="center" wrapText="1"/>
    </xf>
    <xf numFmtId="49" fontId="13" fillId="5" borderId="4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horizontal="justify" vertical="center" wrapText="1"/>
    </xf>
    <xf numFmtId="0" fontId="17" fillId="0" borderId="14" xfId="0" applyNumberFormat="1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5" fontId="1" fillId="0" borderId="18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5" fontId="3" fillId="4" borderId="18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5" fontId="3" fillId="4" borderId="19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5" fontId="3" fillId="4" borderId="17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 wrapText="1"/>
    </xf>
    <xf numFmtId="4" fontId="6" fillId="4" borderId="17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0" fillId="4" borderId="1" xfId="0" applyFill="1" applyBorder="1"/>
    <xf numFmtId="0" fontId="22" fillId="0" borderId="1" xfId="0" applyFont="1" applyBorder="1"/>
    <xf numFmtId="0" fontId="7" fillId="4" borderId="3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justify" vertical="center" wrapText="1"/>
    </xf>
    <xf numFmtId="4" fontId="0" fillId="0" borderId="22" xfId="0" applyNumberFormat="1" applyBorder="1"/>
    <xf numFmtId="2" fontId="0" fillId="0" borderId="23" xfId="0" applyNumberFormat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2" fontId="0" fillId="0" borderId="22" xfId="0" applyNumberFormat="1" applyBorder="1"/>
    <xf numFmtId="4" fontId="1" fillId="0" borderId="17" xfId="0" applyNumberFormat="1" applyFont="1" applyBorder="1" applyAlignment="1">
      <alignment horizontal="center" vertical="center" wrapText="1"/>
    </xf>
    <xf numFmtId="2" fontId="0" fillId="5" borderId="23" xfId="0" applyNumberFormat="1" applyFill="1" applyBorder="1"/>
    <xf numFmtId="4" fontId="3" fillId="4" borderId="17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10" fillId="2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10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0" fontId="6" fillId="0" borderId="0" xfId="0" applyFont="1"/>
    <xf numFmtId="0" fontId="6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25" fillId="0" borderId="0" xfId="0" applyNumberFormat="1" applyFont="1" applyAlignment="1">
      <alignment wrapText="1"/>
    </xf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167" fontId="24" fillId="7" borderId="1" xfId="0" applyNumberFormat="1" applyFont="1" applyFill="1" applyBorder="1"/>
    <xf numFmtId="167" fontId="24" fillId="7" borderId="1" xfId="0" applyNumberFormat="1" applyFont="1" applyFill="1" applyBorder="1" applyAlignment="1">
      <alignment horizontal="right"/>
    </xf>
    <xf numFmtId="2" fontId="0" fillId="0" borderId="26" xfId="0" applyNumberFormat="1" applyBorder="1"/>
    <xf numFmtId="2" fontId="0" fillId="0" borderId="1" xfId="0" applyNumberFormat="1" applyBorder="1"/>
    <xf numFmtId="2" fontId="0" fillId="0" borderId="27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4" fontId="9" fillId="0" borderId="4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justify" vertical="center" wrapText="1"/>
    </xf>
    <xf numFmtId="0" fontId="1" fillId="6" borderId="1" xfId="0" applyFont="1" applyFill="1" applyBorder="1"/>
    <xf numFmtId="0" fontId="1" fillId="6" borderId="4" xfId="0" applyFont="1" applyFill="1" applyBorder="1" applyAlignment="1">
      <alignment horizontal="center" vertical="center" wrapText="1"/>
    </xf>
    <xf numFmtId="4" fontId="1" fillId="6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/>
    </xf>
    <xf numFmtId="0" fontId="1" fillId="6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6" borderId="1" xfId="0" applyFill="1" applyBorder="1"/>
    <xf numFmtId="0" fontId="3" fillId="6" borderId="3" xfId="0" applyFont="1" applyFill="1" applyBorder="1" applyAlignment="1">
      <alignment horizontal="justify" vertical="center" wrapText="1"/>
    </xf>
    <xf numFmtId="0" fontId="3" fillId="6" borderId="1" xfId="0" applyFont="1" applyFill="1" applyBorder="1"/>
    <xf numFmtId="4" fontId="3" fillId="6" borderId="4" xfId="0" applyNumberFormat="1" applyFont="1" applyFill="1" applyBorder="1" applyAlignment="1">
      <alignment vertical="center" wrapText="1"/>
    </xf>
    <xf numFmtId="0" fontId="1" fillId="6" borderId="10" xfId="0" applyFont="1" applyFill="1" applyBorder="1"/>
    <xf numFmtId="0" fontId="1" fillId="6" borderId="12" xfId="0" applyFont="1" applyFill="1" applyBorder="1"/>
    <xf numFmtId="0" fontId="1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/>
    </xf>
    <xf numFmtId="4" fontId="17" fillId="6" borderId="4" xfId="0" applyNumberFormat="1" applyFont="1" applyFill="1" applyBorder="1" applyAlignment="1">
      <alignment vertical="center" wrapText="1"/>
    </xf>
    <xf numFmtId="0" fontId="1" fillId="6" borderId="1" xfId="0" applyFont="1" applyFill="1" applyBorder="1" applyAlignment="1">
      <alignment wrapText="1"/>
    </xf>
    <xf numFmtId="0" fontId="3" fillId="6" borderId="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justify" vertical="center" wrapText="1"/>
    </xf>
    <xf numFmtId="0" fontId="1" fillId="6" borderId="2" xfId="0" applyFont="1" applyFill="1" applyBorder="1" applyAlignment="1">
      <alignment horizontal="center" vertical="center" wrapText="1"/>
    </xf>
    <xf numFmtId="4" fontId="1" fillId="6" borderId="2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4" fontId="17" fillId="6" borderId="1" xfId="0" applyNumberFormat="1" applyFont="1" applyFill="1" applyBorder="1" applyAlignment="1">
      <alignment vertical="center" wrapText="1"/>
    </xf>
    <xf numFmtId="4" fontId="18" fillId="6" borderId="4" xfId="0" applyNumberFormat="1" applyFont="1" applyFill="1" applyBorder="1" applyAlignment="1">
      <alignment vertical="center" wrapText="1"/>
    </xf>
    <xf numFmtId="4" fontId="18" fillId="6" borderId="1" xfId="0" applyNumberFormat="1" applyFont="1" applyFill="1" applyBorder="1" applyAlignment="1">
      <alignment vertical="center" wrapText="1"/>
    </xf>
    <xf numFmtId="0" fontId="17" fillId="6" borderId="1" xfId="0" applyFont="1" applyFill="1" applyBorder="1" applyAlignment="1">
      <alignment horizontal="justify" wrapText="1"/>
    </xf>
    <xf numFmtId="2" fontId="0" fillId="6" borderId="1" xfId="0" applyNumberFormat="1" applyFill="1" applyBorder="1"/>
    <xf numFmtId="0" fontId="3" fillId="6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9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4" xfId="0" applyBorder="1" applyAlignment="1"/>
    <xf numFmtId="0" fontId="0" fillId="0" borderId="1" xfId="0" applyBorder="1" applyAlignment="1"/>
    <xf numFmtId="0" fontId="17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2" fontId="24" fillId="4" borderId="22" xfId="0" applyNumberFormat="1" applyFont="1" applyFill="1" applyBorder="1"/>
    <xf numFmtId="2" fontId="24" fillId="4" borderId="23" xfId="0" applyNumberFormat="1" applyFont="1" applyFill="1" applyBorder="1"/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165" fontId="1" fillId="0" borderId="5" xfId="0" applyNumberFormat="1" applyFont="1" applyBorder="1" applyAlignment="1">
      <alignment vertical="center" wrapText="1"/>
    </xf>
    <xf numFmtId="0" fontId="1" fillId="9" borderId="3" xfId="0" applyFont="1" applyFill="1" applyBorder="1" applyAlignment="1">
      <alignment horizontal="justify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2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24" fillId="8" borderId="10" xfId="0" applyFont="1" applyFill="1" applyBorder="1" applyAlignment="1">
      <alignment horizontal="center"/>
    </xf>
    <xf numFmtId="0" fontId="24" fillId="8" borderId="19" xfId="0" applyFont="1" applyFill="1" applyBorder="1" applyAlignment="1">
      <alignment horizontal="center"/>
    </xf>
    <xf numFmtId="0" fontId="24" fillId="8" borderId="2" xfId="0" applyFont="1" applyFill="1" applyBorder="1" applyAlignment="1">
      <alignment horizontal="center"/>
    </xf>
    <xf numFmtId="2" fontId="24" fillId="8" borderId="10" xfId="0" applyNumberFormat="1" applyFont="1" applyFill="1" applyBorder="1" applyAlignment="1">
      <alignment horizontal="center"/>
    </xf>
    <xf numFmtId="2" fontId="24" fillId="8" borderId="2" xfId="0" applyNumberFormat="1" applyFont="1" applyFill="1" applyBorder="1" applyAlignment="1">
      <alignment horizontal="center"/>
    </xf>
    <xf numFmtId="0" fontId="24" fillId="7" borderId="10" xfId="0" applyFont="1" applyFill="1" applyBorder="1" applyAlignment="1">
      <alignment horizontal="center"/>
    </xf>
    <xf numFmtId="0" fontId="24" fillId="7" borderId="19" xfId="0" applyFont="1" applyFill="1" applyBorder="1" applyAlignment="1">
      <alignment horizontal="center"/>
    </xf>
    <xf numFmtId="0" fontId="24" fillId="7" borderId="2" xfId="0" applyFont="1" applyFill="1" applyBorder="1" applyAlignment="1">
      <alignment horizontal="center"/>
    </xf>
    <xf numFmtId="2" fontId="24" fillId="7" borderId="10" xfId="0" applyNumberFormat="1" applyFont="1" applyFill="1" applyBorder="1" applyAlignment="1">
      <alignment horizontal="center"/>
    </xf>
    <xf numFmtId="2" fontId="24" fillId="7" borderId="2" xfId="0" applyNumberFormat="1" applyFont="1" applyFill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24" fillId="7" borderId="10" xfId="0" applyNumberFormat="1" applyFont="1" applyFill="1" applyBorder="1" applyAlignment="1">
      <alignment horizontal="center" wrapText="1"/>
    </xf>
    <xf numFmtId="2" fontId="24" fillId="7" borderId="2" xfId="0" applyNumberFormat="1" applyFont="1" applyFill="1" applyBorder="1" applyAlignment="1">
      <alignment horizontal="center" wrapText="1"/>
    </xf>
    <xf numFmtId="0" fontId="24" fillId="7" borderId="10" xfId="0" applyFont="1" applyFill="1" applyBorder="1" applyAlignment="1">
      <alignment horizontal="center" wrapText="1"/>
    </xf>
    <xf numFmtId="0" fontId="24" fillId="7" borderId="19" xfId="0" applyFont="1" applyFill="1" applyBorder="1" applyAlignment="1">
      <alignment horizontal="center" wrapText="1"/>
    </xf>
    <xf numFmtId="0" fontId="24" fillId="7" borderId="2" xfId="0" applyFont="1" applyFill="1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9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26" fillId="0" borderId="18" xfId="0" applyNumberFormat="1" applyFont="1" applyBorder="1" applyAlignment="1">
      <alignment horizontal="center" wrapText="1"/>
    </xf>
    <xf numFmtId="49" fontId="26" fillId="0" borderId="25" xfId="0" applyNumberFormat="1" applyFont="1" applyBorder="1" applyAlignment="1">
      <alignment horizontal="center" wrapText="1"/>
    </xf>
    <xf numFmtId="49" fontId="26" fillId="0" borderId="9" xfId="0" applyNumberFormat="1" applyFont="1" applyBorder="1" applyAlignment="1">
      <alignment horizontal="center" wrapText="1"/>
    </xf>
    <xf numFmtId="49" fontId="26" fillId="0" borderId="24" xfId="0" applyNumberFormat="1" applyFont="1" applyBorder="1" applyAlignment="1">
      <alignment horizontal="center" wrapText="1"/>
    </xf>
    <xf numFmtId="49" fontId="26" fillId="0" borderId="17" xfId="0" applyNumberFormat="1" applyFont="1" applyBorder="1" applyAlignment="1">
      <alignment horizontal="center" wrapText="1"/>
    </xf>
    <xf numFmtId="49" fontId="26" fillId="0" borderId="4" xfId="0" applyNumberFormat="1" applyFont="1" applyBorder="1" applyAlignment="1">
      <alignment horizontal="center" wrapText="1"/>
    </xf>
    <xf numFmtId="49" fontId="28" fillId="0" borderId="0" xfId="0" applyNumberFormat="1" applyFont="1" applyAlignment="1">
      <alignment horizontal="center" wrapText="1"/>
    </xf>
    <xf numFmtId="49" fontId="25" fillId="0" borderId="0" xfId="0" applyNumberFormat="1" applyFont="1" applyAlignment="1">
      <alignment horizontal="center" wrapText="1"/>
    </xf>
    <xf numFmtId="49" fontId="26" fillId="0" borderId="6" xfId="0" applyNumberFormat="1" applyFont="1" applyBorder="1" applyAlignment="1">
      <alignment horizontal="center" wrapText="1"/>
    </xf>
    <xf numFmtId="49" fontId="26" fillId="0" borderId="8" xfId="0" applyNumberFormat="1" applyFont="1" applyBorder="1" applyAlignment="1">
      <alignment horizontal="center" wrapText="1"/>
    </xf>
    <xf numFmtId="49" fontId="26" fillId="0" borderId="3" xfId="0" applyNumberFormat="1" applyFont="1" applyBorder="1" applyAlignment="1">
      <alignment horizontal="center" wrapText="1"/>
    </xf>
    <xf numFmtId="49" fontId="26" fillId="0" borderId="7" xfId="0" applyNumberFormat="1" applyFont="1" applyBorder="1" applyAlignment="1">
      <alignment horizontal="center" wrapText="1"/>
    </xf>
    <xf numFmtId="49" fontId="26" fillId="0" borderId="0" xfId="0" applyNumberFormat="1" applyFont="1" applyBorder="1" applyAlignment="1">
      <alignment horizontal="center" wrapText="1"/>
    </xf>
    <xf numFmtId="49" fontId="26" fillId="0" borderId="5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6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8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8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8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4" xfId="0" applyNumberFormat="1" applyFont="1" applyBorder="1" applyAlignment="1">
      <alignment wrapText="1"/>
    </xf>
    <xf numFmtId="49" fontId="1" fillId="0" borderId="17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right" wrapText="1"/>
    </xf>
    <xf numFmtId="0" fontId="3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4"/>
  <sheetViews>
    <sheetView view="pageBreakPreview" zoomScale="85" zoomScaleSheetLayoutView="85" workbookViewId="0">
      <selection activeCell="B13" sqref="B13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225</v>
      </c>
    </row>
    <row r="2" spans="1:2">
      <c r="B2" s="1" t="s">
        <v>271</v>
      </c>
    </row>
    <row r="3" spans="1:2">
      <c r="B3" s="1" t="s">
        <v>226</v>
      </c>
    </row>
    <row r="4" spans="1:2">
      <c r="B4" s="285" t="s">
        <v>634</v>
      </c>
    </row>
    <row r="5" spans="1:2">
      <c r="A5" s="1"/>
    </row>
    <row r="6" spans="1:2">
      <c r="A6" s="306" t="s">
        <v>605</v>
      </c>
      <c r="B6" s="306"/>
    </row>
    <row r="7" spans="1:2">
      <c r="A7" s="306"/>
      <c r="B7" s="306"/>
    </row>
    <row r="8" spans="1:2" ht="16.5" thickBot="1">
      <c r="A8" s="1"/>
      <c r="B8" s="11" t="s">
        <v>227</v>
      </c>
    </row>
    <row r="9" spans="1:2" ht="32.25" thickBot="1">
      <c r="A9" s="2" t="s">
        <v>228</v>
      </c>
      <c r="B9" s="3" t="s">
        <v>229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78</v>
      </c>
      <c r="B11" s="7">
        <v>100</v>
      </c>
    </row>
    <row r="12" spans="1:2" ht="37.5" customHeight="1" thickBot="1">
      <c r="A12" s="67" t="s">
        <v>79</v>
      </c>
      <c r="B12" s="7">
        <v>100</v>
      </c>
    </row>
    <row r="13" spans="1:2" ht="36.75" customHeight="1" thickBot="1">
      <c r="A13" s="10" t="s">
        <v>82</v>
      </c>
      <c r="B13" s="2">
        <v>100</v>
      </c>
    </row>
    <row r="14" spans="1:2" ht="70.5" customHeight="1" thickBot="1">
      <c r="A14" s="9" t="s">
        <v>96</v>
      </c>
      <c r="B14" s="5">
        <v>50</v>
      </c>
    </row>
    <row r="15" spans="1:2" ht="48" customHeight="1" thickBot="1">
      <c r="A15" s="9" t="s">
        <v>97</v>
      </c>
      <c r="B15" s="5">
        <v>50</v>
      </c>
    </row>
    <row r="16" spans="1:2" ht="71.25" customHeight="1" thickBot="1">
      <c r="A16" s="265" t="s">
        <v>603</v>
      </c>
      <c r="B16" s="268">
        <v>100</v>
      </c>
    </row>
    <row r="17" spans="1:2" ht="48" customHeight="1" thickBot="1">
      <c r="A17" s="9" t="s">
        <v>355</v>
      </c>
      <c r="B17" s="5">
        <v>100</v>
      </c>
    </row>
    <row r="18" spans="1:2" ht="73.5" customHeight="1" thickBot="1">
      <c r="A18" s="9" t="s">
        <v>231</v>
      </c>
      <c r="B18" s="5">
        <v>100</v>
      </c>
    </row>
    <row r="19" spans="1:2" ht="43.5" customHeight="1" thickBot="1">
      <c r="A19" s="9" t="s">
        <v>98</v>
      </c>
      <c r="B19" s="5">
        <v>100</v>
      </c>
    </row>
    <row r="20" spans="1:2" ht="63" customHeight="1" thickBot="1">
      <c r="A20" s="279" t="s">
        <v>610</v>
      </c>
      <c r="B20" s="280">
        <v>100</v>
      </c>
    </row>
    <row r="21" spans="1:2" ht="69" customHeight="1" thickBot="1">
      <c r="A21" s="9" t="s">
        <v>99</v>
      </c>
      <c r="B21" s="5">
        <v>100</v>
      </c>
    </row>
    <row r="22" spans="1:2" ht="81" customHeight="1" thickBot="1">
      <c r="A22" s="9" t="s">
        <v>232</v>
      </c>
      <c r="B22" s="5">
        <v>100</v>
      </c>
    </row>
    <row r="23" spans="1:2" ht="33" customHeight="1" thickBot="1">
      <c r="A23" s="9" t="s">
        <v>100</v>
      </c>
      <c r="B23" s="5">
        <v>100</v>
      </c>
    </row>
    <row r="24" spans="1:2" ht="31.5" customHeight="1" thickBot="1">
      <c r="A24" s="9" t="s">
        <v>101</v>
      </c>
      <c r="B24" s="5">
        <v>100</v>
      </c>
    </row>
  </sheetData>
  <mergeCells count="1">
    <mergeCell ref="A6:B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/>
  <dimension ref="A1:N689"/>
  <sheetViews>
    <sheetView zoomScale="75" workbookViewId="0">
      <selection activeCell="H74" sqref="H74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3.25" customWidth="1"/>
    <col min="6" max="6" width="9.625" customWidth="1"/>
    <col min="7" max="7" width="15.25" customWidth="1"/>
    <col min="8" max="8" width="16.75" customWidth="1"/>
  </cols>
  <sheetData>
    <row r="1" spans="1:14">
      <c r="G1" s="277" t="s">
        <v>607</v>
      </c>
      <c r="H1" s="64"/>
      <c r="I1" s="64"/>
      <c r="J1" s="64"/>
      <c r="K1" s="64"/>
      <c r="L1" s="64"/>
      <c r="M1" s="64"/>
      <c r="N1" s="64"/>
    </row>
    <row r="2" spans="1:14">
      <c r="G2" s="1" t="s">
        <v>534</v>
      </c>
      <c r="H2" s="64"/>
      <c r="I2" s="64"/>
      <c r="J2" s="64"/>
      <c r="K2" s="64"/>
      <c r="L2" s="64"/>
      <c r="M2" s="64"/>
      <c r="N2" s="64"/>
    </row>
    <row r="3" spans="1:14">
      <c r="G3" s="1" t="s">
        <v>226</v>
      </c>
      <c r="H3" s="64"/>
      <c r="I3" s="64"/>
      <c r="J3" s="64"/>
      <c r="K3" s="64"/>
      <c r="L3" s="64"/>
      <c r="M3" s="64"/>
      <c r="N3" s="64"/>
    </row>
    <row r="4" spans="1:14">
      <c r="F4" s="352" t="s">
        <v>641</v>
      </c>
      <c r="G4" s="352"/>
      <c r="H4" s="64"/>
      <c r="I4" s="64"/>
      <c r="J4" s="64"/>
      <c r="K4" s="64"/>
      <c r="L4" s="64"/>
      <c r="M4" s="64"/>
      <c r="N4" s="64"/>
    </row>
    <row r="5" spans="1:14" ht="18.75">
      <c r="A5" s="37"/>
      <c r="H5" s="64"/>
      <c r="I5" s="64"/>
      <c r="J5" s="64"/>
      <c r="K5" s="64"/>
      <c r="L5" s="64"/>
      <c r="M5" s="64"/>
      <c r="N5" s="64"/>
    </row>
    <row r="6" spans="1:14" ht="21.75" customHeight="1">
      <c r="A6" s="351" t="s">
        <v>151</v>
      </c>
      <c r="B6" s="351"/>
      <c r="C6" s="351"/>
      <c r="D6" s="351"/>
      <c r="E6" s="351"/>
      <c r="F6" s="351"/>
      <c r="G6" s="351"/>
      <c r="H6" s="64"/>
      <c r="I6" s="64"/>
      <c r="J6" s="64"/>
      <c r="K6" s="64"/>
      <c r="L6" s="64"/>
      <c r="M6" s="64"/>
      <c r="N6" s="64"/>
    </row>
    <row r="7" spans="1:14" ht="19.5" thickBot="1">
      <c r="A7" s="35"/>
      <c r="H7" s="64"/>
      <c r="I7" s="64"/>
      <c r="J7" s="64"/>
      <c r="K7" s="64"/>
      <c r="L7" s="64"/>
      <c r="M7" s="64"/>
      <c r="N7" s="64"/>
    </row>
    <row r="8" spans="1:14" ht="55.5" customHeight="1" thickBot="1">
      <c r="A8" s="39" t="s">
        <v>62</v>
      </c>
      <c r="B8" s="39" t="s">
        <v>535</v>
      </c>
      <c r="C8" s="39" t="s">
        <v>536</v>
      </c>
      <c r="D8" s="39" t="s">
        <v>537</v>
      </c>
      <c r="E8" s="39" t="s">
        <v>221</v>
      </c>
      <c r="F8" s="40" t="s">
        <v>123</v>
      </c>
      <c r="G8" s="209" t="s">
        <v>142</v>
      </c>
      <c r="H8" s="213" t="s">
        <v>153</v>
      </c>
      <c r="I8" s="206"/>
      <c r="J8" s="64"/>
      <c r="K8" s="64"/>
      <c r="L8" s="64"/>
      <c r="M8" s="64"/>
      <c r="N8" s="64"/>
    </row>
    <row r="9" spans="1:14" ht="21.75" customHeight="1" thickBot="1">
      <c r="A9" s="58">
        <v>1</v>
      </c>
      <c r="B9" s="58">
        <v>2</v>
      </c>
      <c r="C9" s="58">
        <v>3</v>
      </c>
      <c r="D9" s="58">
        <v>4</v>
      </c>
      <c r="E9" s="58">
        <v>5</v>
      </c>
      <c r="F9" s="58">
        <v>6</v>
      </c>
      <c r="G9" s="58">
        <v>7</v>
      </c>
      <c r="H9" s="205" t="s">
        <v>154</v>
      </c>
      <c r="I9" s="206"/>
      <c r="J9" s="64"/>
      <c r="K9" s="64"/>
      <c r="L9" s="64"/>
      <c r="M9" s="64"/>
      <c r="N9" s="64"/>
    </row>
    <row r="10" spans="1:14" ht="38.25" thickBot="1">
      <c r="A10" s="59" t="s">
        <v>527</v>
      </c>
      <c r="B10" s="57">
        <v>933</v>
      </c>
      <c r="C10" s="57"/>
      <c r="D10" s="57"/>
      <c r="E10" s="57"/>
      <c r="F10" s="57"/>
      <c r="G10" s="133">
        <f>SUM(G11:G58)</f>
        <v>10086228.48</v>
      </c>
      <c r="H10" s="133">
        <f>SUM(H11:H58)</f>
        <v>11248160.389999999</v>
      </c>
      <c r="I10" s="206"/>
      <c r="J10" s="64"/>
      <c r="K10" s="64"/>
      <c r="L10" s="64"/>
      <c r="M10" s="64"/>
      <c r="N10" s="64"/>
    </row>
    <row r="11" spans="1:14" ht="113.25" thickBot="1">
      <c r="A11" s="54" t="s">
        <v>172</v>
      </c>
      <c r="B11" s="63">
        <v>933</v>
      </c>
      <c r="C11" s="63" t="s">
        <v>379</v>
      </c>
      <c r="D11" s="63" t="s">
        <v>380</v>
      </c>
      <c r="E11" s="63" t="s">
        <v>175</v>
      </c>
      <c r="F11" s="63">
        <v>100</v>
      </c>
      <c r="G11" s="132">
        <v>2821315</v>
      </c>
      <c r="H11" s="270">
        <v>2821315</v>
      </c>
      <c r="I11" s="64"/>
      <c r="J11" s="64"/>
      <c r="K11" s="64"/>
      <c r="L11" s="64"/>
      <c r="M11" s="64"/>
      <c r="N11" s="64"/>
    </row>
    <row r="12" spans="1:14" ht="57" thickBot="1">
      <c r="A12" s="54" t="s">
        <v>173</v>
      </c>
      <c r="B12" s="63">
        <v>933</v>
      </c>
      <c r="C12" s="63" t="s">
        <v>379</v>
      </c>
      <c r="D12" s="63" t="s">
        <v>380</v>
      </c>
      <c r="E12" s="63" t="s">
        <v>175</v>
      </c>
      <c r="F12" s="63">
        <v>200</v>
      </c>
      <c r="G12" s="151">
        <v>636419.04</v>
      </c>
      <c r="H12" s="271">
        <v>636419.04</v>
      </c>
      <c r="I12" s="64"/>
      <c r="J12" s="64"/>
      <c r="K12" s="64"/>
      <c r="L12" s="64"/>
      <c r="M12" s="64"/>
      <c r="N12" s="64"/>
    </row>
    <row r="13" spans="1:14" ht="38.25" thickBot="1">
      <c r="A13" s="54" t="s">
        <v>174</v>
      </c>
      <c r="B13" s="63">
        <v>933</v>
      </c>
      <c r="C13" s="63" t="s">
        <v>379</v>
      </c>
      <c r="D13" s="63" t="s">
        <v>380</v>
      </c>
      <c r="E13" s="63" t="s">
        <v>175</v>
      </c>
      <c r="F13" s="63">
        <v>800</v>
      </c>
      <c r="G13" s="132">
        <v>50900</v>
      </c>
      <c r="H13" s="270">
        <v>50900</v>
      </c>
      <c r="I13" s="64"/>
      <c r="J13" s="64"/>
      <c r="K13" s="64"/>
      <c r="L13" s="64"/>
      <c r="M13" s="64"/>
      <c r="N13" s="64"/>
    </row>
    <row r="14" spans="1:14" ht="18.75" customHeight="1">
      <c r="A14" s="53" t="s">
        <v>314</v>
      </c>
      <c r="B14" s="355">
        <v>933</v>
      </c>
      <c r="C14" s="355" t="s">
        <v>379</v>
      </c>
      <c r="D14" s="355" t="s">
        <v>381</v>
      </c>
      <c r="E14" s="355" t="s">
        <v>176</v>
      </c>
      <c r="F14" s="355">
        <v>100</v>
      </c>
      <c r="G14" s="353">
        <v>859424.16</v>
      </c>
      <c r="H14" s="357">
        <v>859424.16</v>
      </c>
      <c r="I14" s="64"/>
      <c r="J14" s="64"/>
      <c r="K14" s="64"/>
      <c r="L14" s="64"/>
      <c r="M14" s="64"/>
      <c r="N14" s="64"/>
    </row>
    <row r="15" spans="1:14" ht="88.5" customHeight="1" thickBot="1">
      <c r="A15" s="61" t="s">
        <v>539</v>
      </c>
      <c r="B15" s="356"/>
      <c r="C15" s="356"/>
      <c r="D15" s="356"/>
      <c r="E15" s="356"/>
      <c r="F15" s="356"/>
      <c r="G15" s="354"/>
      <c r="H15" s="358"/>
      <c r="I15" s="64"/>
      <c r="J15" s="64"/>
      <c r="K15" s="64"/>
      <c r="L15" s="64"/>
      <c r="M15" s="64"/>
      <c r="N15" s="64"/>
    </row>
    <row r="16" spans="1:14" ht="94.5" thickBot="1">
      <c r="A16" s="54" t="s">
        <v>190</v>
      </c>
      <c r="B16" s="71" t="s">
        <v>177</v>
      </c>
      <c r="C16" s="71" t="s">
        <v>379</v>
      </c>
      <c r="D16" s="71" t="s">
        <v>384</v>
      </c>
      <c r="E16" s="71" t="s">
        <v>191</v>
      </c>
      <c r="F16" s="71" t="s">
        <v>192</v>
      </c>
      <c r="G16" s="134">
        <v>0</v>
      </c>
      <c r="H16" s="270">
        <v>0</v>
      </c>
      <c r="I16" s="64"/>
      <c r="J16" s="64"/>
      <c r="K16" s="64"/>
      <c r="L16" s="64"/>
      <c r="M16" s="64"/>
      <c r="N16" s="64"/>
    </row>
    <row r="17" spans="1:14" ht="57" thickBot="1">
      <c r="A17" s="55" t="s">
        <v>629</v>
      </c>
      <c r="B17" s="150" t="s">
        <v>177</v>
      </c>
      <c r="C17" s="150" t="s">
        <v>379</v>
      </c>
      <c r="D17" s="150" t="s">
        <v>361</v>
      </c>
      <c r="E17" s="150" t="s">
        <v>633</v>
      </c>
      <c r="F17" s="150" t="s">
        <v>192</v>
      </c>
      <c r="G17" s="151">
        <v>51120</v>
      </c>
      <c r="H17" s="270">
        <v>51120</v>
      </c>
      <c r="I17" s="64"/>
      <c r="J17" s="64"/>
      <c r="K17" s="64"/>
      <c r="L17" s="64"/>
      <c r="M17" s="64"/>
      <c r="N17" s="64"/>
    </row>
    <row r="18" spans="1:14" ht="75">
      <c r="A18" s="53" t="s">
        <v>178</v>
      </c>
      <c r="B18" s="355">
        <v>933</v>
      </c>
      <c r="C18" s="355" t="s">
        <v>379</v>
      </c>
      <c r="D18" s="355">
        <v>13</v>
      </c>
      <c r="E18" s="355" t="s">
        <v>179</v>
      </c>
      <c r="F18" s="355">
        <v>200</v>
      </c>
      <c r="G18" s="353">
        <v>17000</v>
      </c>
      <c r="H18" s="357">
        <v>18000</v>
      </c>
      <c r="I18" s="64"/>
      <c r="J18" s="64"/>
      <c r="K18" s="64"/>
      <c r="L18" s="64"/>
      <c r="M18" s="64"/>
      <c r="N18" s="64"/>
    </row>
    <row r="19" spans="1:14" ht="38.25" thickBot="1">
      <c r="A19" s="60" t="s">
        <v>540</v>
      </c>
      <c r="B19" s="356"/>
      <c r="C19" s="356"/>
      <c r="D19" s="356"/>
      <c r="E19" s="356"/>
      <c r="F19" s="356"/>
      <c r="G19" s="354"/>
      <c r="H19" s="358"/>
      <c r="I19" s="64"/>
      <c r="J19" s="64"/>
      <c r="K19" s="64"/>
      <c r="L19" s="64"/>
      <c r="M19" s="64"/>
      <c r="N19" s="64"/>
    </row>
    <row r="20" spans="1:14" ht="75.75" thickBot="1">
      <c r="A20" s="54" t="s">
        <v>180</v>
      </c>
      <c r="B20" s="63">
        <v>933</v>
      </c>
      <c r="C20" s="63" t="s">
        <v>379</v>
      </c>
      <c r="D20" s="63">
        <v>13</v>
      </c>
      <c r="E20" s="63" t="s">
        <v>181</v>
      </c>
      <c r="F20" s="63">
        <v>200</v>
      </c>
      <c r="G20" s="132">
        <v>73840</v>
      </c>
      <c r="H20" s="270">
        <v>73840</v>
      </c>
      <c r="I20" s="64"/>
      <c r="J20" s="64"/>
      <c r="K20" s="64"/>
      <c r="L20" s="64"/>
      <c r="M20" s="64"/>
      <c r="N20" s="64"/>
    </row>
    <row r="21" spans="1:14" ht="94.5" thickBot="1">
      <c r="A21" s="54" t="s">
        <v>183</v>
      </c>
      <c r="B21" s="63">
        <v>933</v>
      </c>
      <c r="C21" s="63" t="s">
        <v>379</v>
      </c>
      <c r="D21" s="63">
        <v>13</v>
      </c>
      <c r="E21" s="63" t="s">
        <v>184</v>
      </c>
      <c r="F21" s="63">
        <v>200</v>
      </c>
      <c r="G21" s="132">
        <v>34000</v>
      </c>
      <c r="H21" s="270">
        <v>33000</v>
      </c>
      <c r="I21" s="64"/>
      <c r="J21" s="64"/>
      <c r="K21" s="64"/>
      <c r="L21" s="64"/>
      <c r="M21" s="64"/>
      <c r="N21" s="64"/>
    </row>
    <row r="22" spans="1:14" ht="56.25" customHeight="1" thickBot="1">
      <c r="A22" s="54" t="s">
        <v>360</v>
      </c>
      <c r="B22" s="63" t="s">
        <v>177</v>
      </c>
      <c r="C22" s="63" t="s">
        <v>379</v>
      </c>
      <c r="D22" s="63" t="s">
        <v>361</v>
      </c>
      <c r="E22" s="63" t="s">
        <v>184</v>
      </c>
      <c r="F22" s="63" t="s">
        <v>329</v>
      </c>
      <c r="G22" s="132">
        <v>0</v>
      </c>
      <c r="H22" s="270" t="s">
        <v>592</v>
      </c>
      <c r="I22" s="64"/>
      <c r="J22" s="64"/>
      <c r="K22" s="64"/>
      <c r="L22" s="64"/>
      <c r="M22" s="64"/>
      <c r="N22" s="64"/>
    </row>
    <row r="23" spans="1:14" ht="57" thickBot="1">
      <c r="A23" s="41" t="s">
        <v>185</v>
      </c>
      <c r="B23" s="63">
        <v>933</v>
      </c>
      <c r="C23" s="63" t="s">
        <v>379</v>
      </c>
      <c r="D23" s="63">
        <v>13</v>
      </c>
      <c r="E23" s="63" t="s">
        <v>337</v>
      </c>
      <c r="F23" s="63" t="s">
        <v>244</v>
      </c>
      <c r="G23" s="132">
        <v>8200</v>
      </c>
      <c r="H23" s="270">
        <v>8200</v>
      </c>
      <c r="I23" s="64"/>
      <c r="J23" s="64"/>
      <c r="K23" s="64"/>
      <c r="L23" s="64"/>
      <c r="M23" s="64"/>
      <c r="N23" s="64"/>
    </row>
    <row r="24" spans="1:14" ht="57" thickBot="1">
      <c r="A24" s="41" t="s">
        <v>576</v>
      </c>
      <c r="B24" s="63" t="s">
        <v>177</v>
      </c>
      <c r="C24" s="63" t="s">
        <v>379</v>
      </c>
      <c r="D24" s="63" t="s">
        <v>361</v>
      </c>
      <c r="E24" s="63" t="s">
        <v>591</v>
      </c>
      <c r="F24" s="63" t="s">
        <v>192</v>
      </c>
      <c r="G24" s="132">
        <v>2000</v>
      </c>
      <c r="H24" s="270">
        <v>2000</v>
      </c>
      <c r="I24" s="64"/>
      <c r="J24" s="64"/>
      <c r="K24" s="64"/>
      <c r="L24" s="64"/>
      <c r="M24" s="64"/>
      <c r="N24" s="64"/>
    </row>
    <row r="25" spans="1:14" ht="75.75" thickBot="1">
      <c r="A25" s="54" t="s">
        <v>186</v>
      </c>
      <c r="B25" s="63">
        <v>933</v>
      </c>
      <c r="C25" s="63" t="s">
        <v>379</v>
      </c>
      <c r="D25" s="63">
        <v>13</v>
      </c>
      <c r="E25" s="63" t="s">
        <v>322</v>
      </c>
      <c r="F25" s="63">
        <v>800</v>
      </c>
      <c r="G25" s="132">
        <v>120000</v>
      </c>
      <c r="H25" s="270">
        <v>120000</v>
      </c>
      <c r="I25" s="64"/>
      <c r="J25" s="64"/>
      <c r="K25" s="64"/>
      <c r="L25" s="64"/>
      <c r="M25" s="64"/>
      <c r="N25" s="64"/>
    </row>
    <row r="26" spans="1:14" ht="19.5" thickBot="1">
      <c r="A26" s="54" t="s">
        <v>308</v>
      </c>
      <c r="B26" s="63" t="s">
        <v>177</v>
      </c>
      <c r="C26" s="148" t="s">
        <v>379</v>
      </c>
      <c r="D26" s="148" t="s">
        <v>334</v>
      </c>
      <c r="E26" s="63" t="s">
        <v>323</v>
      </c>
      <c r="F26" s="63" t="s">
        <v>244</v>
      </c>
      <c r="G26" s="132">
        <v>20000</v>
      </c>
      <c r="H26" s="270">
        <v>20000</v>
      </c>
      <c r="I26" s="64"/>
      <c r="J26" s="64"/>
      <c r="K26" s="64"/>
      <c r="L26" s="64"/>
      <c r="M26" s="64"/>
      <c r="N26" s="64"/>
    </row>
    <row r="27" spans="1:14" ht="132" thickBot="1">
      <c r="A27" s="54" t="s">
        <v>187</v>
      </c>
      <c r="B27" s="63">
        <v>933</v>
      </c>
      <c r="C27" s="63" t="s">
        <v>381</v>
      </c>
      <c r="D27" s="63" t="s">
        <v>382</v>
      </c>
      <c r="E27" s="63" t="s">
        <v>188</v>
      </c>
      <c r="F27" s="63">
        <v>100</v>
      </c>
      <c r="G27" s="132">
        <v>138700</v>
      </c>
      <c r="H27" s="270">
        <v>138700</v>
      </c>
      <c r="I27" s="64"/>
      <c r="J27" s="64"/>
      <c r="K27" s="64"/>
      <c r="L27" s="64"/>
      <c r="M27" s="64"/>
      <c r="N27" s="64"/>
    </row>
    <row r="28" spans="1:14" ht="75.75" thickBot="1">
      <c r="A28" s="41" t="s">
        <v>189</v>
      </c>
      <c r="B28" s="63">
        <v>933</v>
      </c>
      <c r="C28" s="63" t="s">
        <v>381</v>
      </c>
      <c r="D28" s="63" t="s">
        <v>382</v>
      </c>
      <c r="E28" s="63" t="s">
        <v>188</v>
      </c>
      <c r="F28" s="63">
        <v>200</v>
      </c>
      <c r="G28" s="132">
        <v>0</v>
      </c>
      <c r="H28" s="270" t="s">
        <v>592</v>
      </c>
      <c r="I28" s="64"/>
      <c r="J28" s="64"/>
      <c r="K28" s="64"/>
      <c r="L28" s="64"/>
      <c r="M28" s="64"/>
      <c r="N28" s="64"/>
    </row>
    <row r="29" spans="1:14" ht="113.25" thickBot="1">
      <c r="A29" s="72" t="s">
        <v>195</v>
      </c>
      <c r="B29" s="73">
        <v>933</v>
      </c>
      <c r="C29" s="73" t="s">
        <v>382</v>
      </c>
      <c r="D29" s="73" t="s">
        <v>383</v>
      </c>
      <c r="E29" s="73" t="s">
        <v>196</v>
      </c>
      <c r="F29" s="73">
        <v>200</v>
      </c>
      <c r="G29" s="135">
        <v>20000</v>
      </c>
      <c r="H29" s="270">
        <v>20000</v>
      </c>
      <c r="I29" s="64"/>
      <c r="J29" s="64"/>
      <c r="K29" s="64"/>
      <c r="L29" s="64"/>
      <c r="M29" s="64"/>
      <c r="N29" s="64"/>
    </row>
    <row r="30" spans="1:14" ht="57" thickBot="1">
      <c r="A30" s="41" t="s">
        <v>197</v>
      </c>
      <c r="B30" s="63">
        <v>933</v>
      </c>
      <c r="C30" s="63" t="s">
        <v>382</v>
      </c>
      <c r="D30" s="63">
        <v>10</v>
      </c>
      <c r="E30" s="63" t="s">
        <v>198</v>
      </c>
      <c r="F30" s="63">
        <v>200</v>
      </c>
      <c r="G30" s="132">
        <v>59680</v>
      </c>
      <c r="H30" s="270">
        <v>79680</v>
      </c>
      <c r="I30" s="64"/>
      <c r="J30" s="64"/>
      <c r="K30" s="64"/>
      <c r="L30" s="64"/>
      <c r="M30" s="64"/>
      <c r="N30" s="64"/>
    </row>
    <row r="31" spans="1:14" ht="75.75" thickBot="1">
      <c r="A31" s="54" t="s">
        <v>199</v>
      </c>
      <c r="B31" s="63">
        <v>933</v>
      </c>
      <c r="C31" s="63" t="s">
        <v>382</v>
      </c>
      <c r="D31" s="63">
        <v>10</v>
      </c>
      <c r="E31" s="63" t="s">
        <v>325</v>
      </c>
      <c r="F31" s="63">
        <v>200</v>
      </c>
      <c r="G31" s="132">
        <v>0</v>
      </c>
      <c r="H31" s="270">
        <v>0</v>
      </c>
      <c r="I31" s="64"/>
      <c r="J31" s="64"/>
      <c r="K31" s="64"/>
      <c r="L31" s="64"/>
      <c r="M31" s="64"/>
      <c r="N31" s="64"/>
    </row>
    <row r="32" spans="1:14" ht="94.5" thickBot="1">
      <c r="A32" s="54" t="s">
        <v>200</v>
      </c>
      <c r="B32" s="63">
        <v>933</v>
      </c>
      <c r="C32" s="63" t="s">
        <v>382</v>
      </c>
      <c r="D32" s="63">
        <v>10</v>
      </c>
      <c r="E32" s="63" t="s">
        <v>201</v>
      </c>
      <c r="F32" s="63">
        <v>600</v>
      </c>
      <c r="G32" s="132">
        <v>34960</v>
      </c>
      <c r="H32" s="270">
        <v>34960</v>
      </c>
      <c r="I32" s="64"/>
      <c r="J32" s="64"/>
      <c r="K32" s="64"/>
      <c r="L32" s="64"/>
      <c r="M32" s="64"/>
      <c r="N32" s="64"/>
    </row>
    <row r="33" spans="1:14" ht="94.5" thickBot="1">
      <c r="A33" s="54" t="s">
        <v>202</v>
      </c>
      <c r="B33" s="63">
        <v>933</v>
      </c>
      <c r="C33" s="63" t="s">
        <v>382</v>
      </c>
      <c r="D33" s="63">
        <v>10</v>
      </c>
      <c r="E33" s="63" t="s">
        <v>203</v>
      </c>
      <c r="F33" s="63">
        <v>200</v>
      </c>
      <c r="G33" s="132">
        <v>20000</v>
      </c>
      <c r="H33" s="270">
        <v>20000</v>
      </c>
      <c r="I33" s="64"/>
      <c r="J33" s="64"/>
      <c r="K33" s="64"/>
      <c r="L33" s="64"/>
      <c r="M33" s="64"/>
      <c r="N33" s="64"/>
    </row>
    <row r="34" spans="1:14" ht="75.75" thickBot="1">
      <c r="A34" s="54" t="s">
        <v>204</v>
      </c>
      <c r="B34" s="63">
        <v>933</v>
      </c>
      <c r="C34" s="63" t="s">
        <v>382</v>
      </c>
      <c r="D34" s="63">
        <v>10</v>
      </c>
      <c r="E34" s="63" t="s">
        <v>205</v>
      </c>
      <c r="F34" s="63">
        <v>200</v>
      </c>
      <c r="G34" s="132">
        <v>400</v>
      </c>
      <c r="H34" s="132">
        <v>400</v>
      </c>
      <c r="I34" s="64"/>
      <c r="J34" s="64"/>
      <c r="K34" s="64"/>
      <c r="L34" s="64"/>
      <c r="M34" s="64"/>
      <c r="N34" s="64"/>
    </row>
    <row r="35" spans="1:14" ht="94.5" thickBot="1">
      <c r="A35" s="54" t="s">
        <v>206</v>
      </c>
      <c r="B35" s="63">
        <v>933</v>
      </c>
      <c r="C35" s="63" t="s">
        <v>380</v>
      </c>
      <c r="D35" s="63" t="s">
        <v>383</v>
      </c>
      <c r="E35" s="63" t="s">
        <v>207</v>
      </c>
      <c r="F35" s="63">
        <v>200</v>
      </c>
      <c r="G35" s="132">
        <v>1705643.48</v>
      </c>
      <c r="H35" s="270">
        <v>1854118.39</v>
      </c>
      <c r="I35" s="64"/>
      <c r="J35" s="64"/>
      <c r="K35" s="64"/>
      <c r="L35" s="64"/>
      <c r="M35" s="64"/>
      <c r="N35" s="64"/>
    </row>
    <row r="36" spans="1:14" ht="132" thickBot="1">
      <c r="A36" s="54" t="s">
        <v>208</v>
      </c>
      <c r="B36" s="63">
        <v>933</v>
      </c>
      <c r="C36" s="63" t="s">
        <v>380</v>
      </c>
      <c r="D36" s="63" t="s">
        <v>383</v>
      </c>
      <c r="E36" s="63" t="s">
        <v>209</v>
      </c>
      <c r="F36" s="63">
        <v>200</v>
      </c>
      <c r="G36" s="56">
        <v>0</v>
      </c>
      <c r="H36" s="270" t="s">
        <v>592</v>
      </c>
      <c r="I36" s="64"/>
      <c r="J36" s="64"/>
      <c r="K36" s="64"/>
      <c r="L36" s="64"/>
      <c r="M36" s="64"/>
      <c r="N36" s="64"/>
    </row>
    <row r="37" spans="1:14" ht="94.5" thickBot="1">
      <c r="A37" s="54" t="s">
        <v>210</v>
      </c>
      <c r="B37" s="63">
        <v>933</v>
      </c>
      <c r="C37" s="63" t="s">
        <v>380</v>
      </c>
      <c r="D37" s="63" t="s">
        <v>383</v>
      </c>
      <c r="E37" s="63" t="s">
        <v>211</v>
      </c>
      <c r="F37" s="63">
        <v>200</v>
      </c>
      <c r="G37" s="132">
        <v>15000</v>
      </c>
      <c r="H37" s="270">
        <v>15000</v>
      </c>
      <c r="I37" s="64"/>
      <c r="J37" s="64"/>
      <c r="K37" s="64"/>
      <c r="L37" s="64"/>
      <c r="M37" s="64"/>
      <c r="N37" s="64"/>
    </row>
    <row r="38" spans="1:14" ht="57" thickBot="1">
      <c r="A38" s="54" t="s">
        <v>212</v>
      </c>
      <c r="B38" s="63">
        <v>933</v>
      </c>
      <c r="C38" s="63" t="s">
        <v>380</v>
      </c>
      <c r="D38" s="63" t="s">
        <v>383</v>
      </c>
      <c r="E38" s="63" t="s">
        <v>213</v>
      </c>
      <c r="F38" s="63">
        <v>200</v>
      </c>
      <c r="G38" s="132">
        <v>100000</v>
      </c>
      <c r="H38" s="270">
        <v>100000</v>
      </c>
      <c r="I38" s="64"/>
      <c r="J38" s="64"/>
      <c r="K38" s="64"/>
      <c r="L38" s="64"/>
      <c r="M38" s="64"/>
      <c r="N38" s="64"/>
    </row>
    <row r="39" spans="1:14" ht="132" thickBot="1">
      <c r="A39" s="54" t="s">
        <v>344</v>
      </c>
      <c r="B39" s="63">
        <v>933</v>
      </c>
      <c r="C39" s="63" t="s">
        <v>384</v>
      </c>
      <c r="D39" s="63" t="s">
        <v>379</v>
      </c>
      <c r="E39" s="63" t="s">
        <v>365</v>
      </c>
      <c r="F39" s="63" t="s">
        <v>12</v>
      </c>
      <c r="G39" s="132">
        <v>0</v>
      </c>
      <c r="H39" s="132">
        <v>0</v>
      </c>
      <c r="I39" s="64"/>
      <c r="J39" s="64"/>
      <c r="K39" s="64"/>
      <c r="L39" s="64"/>
      <c r="M39" s="64"/>
      <c r="N39" s="64"/>
    </row>
    <row r="40" spans="1:14" ht="113.25" thickBot="1">
      <c r="A40" s="54" t="s">
        <v>347</v>
      </c>
      <c r="B40" s="63">
        <v>933</v>
      </c>
      <c r="C40" s="63" t="s">
        <v>384</v>
      </c>
      <c r="D40" s="63" t="s">
        <v>379</v>
      </c>
      <c r="E40" s="63" t="s">
        <v>345</v>
      </c>
      <c r="F40" s="63" t="s">
        <v>12</v>
      </c>
      <c r="G40" s="132">
        <v>0</v>
      </c>
      <c r="H40" s="132">
        <v>0</v>
      </c>
      <c r="I40" s="64"/>
      <c r="J40" s="64"/>
      <c r="K40" s="64"/>
      <c r="L40" s="64"/>
      <c r="M40" s="64"/>
      <c r="N40" s="64"/>
    </row>
    <row r="41" spans="1:14" ht="113.25" thickBot="1">
      <c r="A41" s="54" t="s">
        <v>348</v>
      </c>
      <c r="B41" s="63">
        <v>933</v>
      </c>
      <c r="C41" s="63" t="s">
        <v>384</v>
      </c>
      <c r="D41" s="63" t="s">
        <v>379</v>
      </c>
      <c r="E41" s="63" t="s">
        <v>346</v>
      </c>
      <c r="F41" s="63" t="s">
        <v>12</v>
      </c>
      <c r="G41" s="132">
        <v>0</v>
      </c>
      <c r="H41" s="132">
        <v>0</v>
      </c>
      <c r="I41" s="64"/>
      <c r="J41" s="64"/>
      <c r="K41" s="64"/>
      <c r="L41" s="64"/>
      <c r="M41" s="64"/>
      <c r="N41" s="64"/>
    </row>
    <row r="42" spans="1:14" ht="75.75" thickBot="1">
      <c r="A42" s="54" t="s">
        <v>7</v>
      </c>
      <c r="B42" s="63">
        <v>933</v>
      </c>
      <c r="C42" s="63" t="s">
        <v>384</v>
      </c>
      <c r="D42" s="63" t="s">
        <v>379</v>
      </c>
      <c r="E42" s="63" t="s">
        <v>8</v>
      </c>
      <c r="F42" s="63">
        <v>200</v>
      </c>
      <c r="G42" s="132">
        <v>190000</v>
      </c>
      <c r="H42" s="270">
        <v>199000</v>
      </c>
      <c r="I42" s="64"/>
      <c r="J42" s="64"/>
      <c r="K42" s="64"/>
      <c r="L42" s="64"/>
      <c r="M42" s="64"/>
      <c r="N42" s="64"/>
    </row>
    <row r="43" spans="1:14" ht="82.5" customHeight="1" thickBot="1">
      <c r="A43" s="54" t="s">
        <v>9</v>
      </c>
      <c r="B43" s="63">
        <v>933</v>
      </c>
      <c r="C43" s="63" t="s">
        <v>384</v>
      </c>
      <c r="D43" s="63" t="s">
        <v>379</v>
      </c>
      <c r="E43" s="63" t="s">
        <v>10</v>
      </c>
      <c r="F43" s="63">
        <v>200</v>
      </c>
      <c r="G43" s="132">
        <v>191950</v>
      </c>
      <c r="H43" s="270">
        <v>211145</v>
      </c>
      <c r="I43" s="64"/>
      <c r="J43" s="64"/>
      <c r="K43" s="64"/>
      <c r="L43" s="64"/>
      <c r="M43" s="64"/>
      <c r="N43" s="64"/>
    </row>
    <row r="44" spans="1:14" ht="113.25" thickBot="1">
      <c r="A44" s="54" t="s">
        <v>11</v>
      </c>
      <c r="B44" s="63">
        <v>933</v>
      </c>
      <c r="C44" s="63" t="s">
        <v>193</v>
      </c>
      <c r="D44" s="63" t="s">
        <v>380</v>
      </c>
      <c r="E44" s="63" t="s">
        <v>335</v>
      </c>
      <c r="F44" s="63" t="s">
        <v>12</v>
      </c>
      <c r="G44" s="132">
        <v>0</v>
      </c>
      <c r="H44" s="132">
        <v>1227864</v>
      </c>
      <c r="I44" s="64"/>
      <c r="J44" s="64"/>
      <c r="K44" s="64"/>
      <c r="L44" s="64"/>
      <c r="M44" s="64"/>
      <c r="N44" s="64"/>
    </row>
    <row r="45" spans="1:14" ht="94.5" thickBot="1">
      <c r="A45" s="54" t="s">
        <v>13</v>
      </c>
      <c r="B45" s="63">
        <v>933</v>
      </c>
      <c r="C45" s="63" t="s">
        <v>384</v>
      </c>
      <c r="D45" s="63" t="s">
        <v>379</v>
      </c>
      <c r="E45" s="63" t="s">
        <v>14</v>
      </c>
      <c r="F45" s="63">
        <v>200</v>
      </c>
      <c r="G45" s="132">
        <v>50000</v>
      </c>
      <c r="H45" s="132">
        <v>60000</v>
      </c>
      <c r="I45" s="64"/>
      <c r="J45" s="64"/>
      <c r="K45" s="64"/>
      <c r="L45" s="64"/>
      <c r="M45" s="64"/>
      <c r="N45" s="64"/>
    </row>
    <row r="46" spans="1:14" ht="75.75" thickBot="1">
      <c r="A46" s="54" t="s">
        <v>586</v>
      </c>
      <c r="B46" s="63" t="s">
        <v>177</v>
      </c>
      <c r="C46" s="63" t="s">
        <v>384</v>
      </c>
      <c r="D46" s="63" t="s">
        <v>379</v>
      </c>
      <c r="E46" s="63" t="s">
        <v>15</v>
      </c>
      <c r="F46" s="63" t="s">
        <v>192</v>
      </c>
      <c r="G46" s="132">
        <v>0</v>
      </c>
      <c r="H46" s="132">
        <v>0</v>
      </c>
      <c r="I46" s="64"/>
      <c r="J46" s="64"/>
      <c r="K46" s="64"/>
      <c r="L46" s="64"/>
      <c r="M46" s="64"/>
      <c r="N46" s="64"/>
    </row>
    <row r="47" spans="1:14" ht="75.75" thickBot="1">
      <c r="A47" s="54" t="s">
        <v>16</v>
      </c>
      <c r="B47" s="63">
        <v>933</v>
      </c>
      <c r="C47" s="63" t="s">
        <v>384</v>
      </c>
      <c r="D47" s="63" t="s">
        <v>379</v>
      </c>
      <c r="E47" s="63" t="s">
        <v>17</v>
      </c>
      <c r="F47" s="63">
        <v>200</v>
      </c>
      <c r="G47" s="132">
        <v>0</v>
      </c>
      <c r="H47" s="132">
        <v>0</v>
      </c>
      <c r="I47" s="64"/>
      <c r="J47" s="64"/>
      <c r="K47" s="64"/>
      <c r="L47" s="64"/>
      <c r="M47" s="64"/>
      <c r="N47" s="64"/>
    </row>
    <row r="48" spans="1:14" ht="94.5" thickBot="1">
      <c r="A48" s="54" t="s">
        <v>18</v>
      </c>
      <c r="B48" s="63">
        <v>933</v>
      </c>
      <c r="C48" s="63" t="s">
        <v>384</v>
      </c>
      <c r="D48" s="63" t="s">
        <v>381</v>
      </c>
      <c r="E48" s="63" t="s">
        <v>19</v>
      </c>
      <c r="F48" s="63">
        <v>200</v>
      </c>
      <c r="G48" s="132">
        <v>0</v>
      </c>
      <c r="H48" s="132">
        <v>0</v>
      </c>
      <c r="I48" s="64"/>
      <c r="J48" s="64"/>
      <c r="K48" s="64"/>
      <c r="L48" s="64"/>
      <c r="M48" s="64"/>
      <c r="N48" s="64"/>
    </row>
    <row r="49" spans="1:14" ht="57" thickBot="1">
      <c r="A49" s="54" t="s">
        <v>20</v>
      </c>
      <c r="B49" s="63" t="s">
        <v>177</v>
      </c>
      <c r="C49" s="63" t="s">
        <v>384</v>
      </c>
      <c r="D49" s="63" t="s">
        <v>381</v>
      </c>
      <c r="E49" s="63" t="s">
        <v>21</v>
      </c>
      <c r="F49" s="63" t="s">
        <v>244</v>
      </c>
      <c r="G49" s="132">
        <v>0</v>
      </c>
      <c r="H49" s="132">
        <v>0</v>
      </c>
      <c r="I49" s="64"/>
      <c r="J49" s="64"/>
      <c r="K49" s="64"/>
      <c r="L49" s="64"/>
      <c r="M49" s="64"/>
      <c r="N49" s="64"/>
    </row>
    <row r="50" spans="1:14" ht="38.25" thickBot="1">
      <c r="A50" s="149" t="s">
        <v>582</v>
      </c>
      <c r="B50" s="63">
        <v>933</v>
      </c>
      <c r="C50" s="63" t="s">
        <v>384</v>
      </c>
      <c r="D50" s="63" t="s">
        <v>381</v>
      </c>
      <c r="E50" s="63" t="s">
        <v>587</v>
      </c>
      <c r="F50" s="63" t="s">
        <v>192</v>
      </c>
      <c r="G50" s="132">
        <v>221838.5</v>
      </c>
      <c r="H50" s="270">
        <v>297328.09999999998</v>
      </c>
      <c r="I50" s="64"/>
      <c r="J50" s="64"/>
      <c r="K50" s="64"/>
      <c r="L50" s="64"/>
      <c r="M50" s="64"/>
      <c r="N50" s="64"/>
    </row>
    <row r="51" spans="1:14" ht="75.75" thickBot="1">
      <c r="A51" s="54" t="s">
        <v>22</v>
      </c>
      <c r="B51" s="63">
        <v>933</v>
      </c>
      <c r="C51" s="63" t="s">
        <v>384</v>
      </c>
      <c r="D51" s="63" t="s">
        <v>379</v>
      </c>
      <c r="E51" s="63" t="s">
        <v>326</v>
      </c>
      <c r="F51" s="63">
        <v>200</v>
      </c>
      <c r="G51" s="132">
        <v>0</v>
      </c>
      <c r="H51" s="132">
        <v>0</v>
      </c>
      <c r="I51" s="64"/>
      <c r="J51" s="64"/>
      <c r="K51" s="64"/>
      <c r="L51" s="64"/>
      <c r="M51" s="64"/>
      <c r="N51" s="64"/>
    </row>
    <row r="52" spans="1:14" ht="94.5" thickBot="1">
      <c r="A52" s="54" t="s">
        <v>23</v>
      </c>
      <c r="B52" s="63">
        <v>933</v>
      </c>
      <c r="C52" s="63" t="s">
        <v>384</v>
      </c>
      <c r="D52" s="63" t="s">
        <v>379</v>
      </c>
      <c r="E52" s="63" t="s">
        <v>24</v>
      </c>
      <c r="F52" s="63">
        <v>200</v>
      </c>
      <c r="G52" s="132">
        <v>128000</v>
      </c>
      <c r="H52" s="270">
        <v>128000</v>
      </c>
      <c r="I52" s="64"/>
      <c r="J52" s="64"/>
      <c r="K52" s="64"/>
      <c r="L52" s="64"/>
      <c r="M52" s="64"/>
      <c r="N52" s="64"/>
    </row>
    <row r="53" spans="1:14" ht="57" thickBot="1">
      <c r="A53" s="54" t="s">
        <v>25</v>
      </c>
      <c r="B53" s="63">
        <v>933</v>
      </c>
      <c r="C53" s="63" t="s">
        <v>384</v>
      </c>
      <c r="D53" s="63" t="s">
        <v>379</v>
      </c>
      <c r="E53" s="63" t="s">
        <v>26</v>
      </c>
      <c r="F53" s="63">
        <v>200</v>
      </c>
      <c r="G53" s="132">
        <v>0</v>
      </c>
      <c r="H53" s="132">
        <v>0</v>
      </c>
      <c r="I53" s="64"/>
      <c r="J53" s="64"/>
      <c r="K53" s="64"/>
      <c r="L53" s="64"/>
      <c r="M53" s="64"/>
      <c r="N53" s="64"/>
    </row>
    <row r="54" spans="1:14" ht="57" thickBot="1">
      <c r="A54" s="54" t="s">
        <v>27</v>
      </c>
      <c r="B54" s="63">
        <v>933</v>
      </c>
      <c r="C54" s="63" t="s">
        <v>384</v>
      </c>
      <c r="D54" s="63" t="s">
        <v>382</v>
      </c>
      <c r="E54" s="63" t="s">
        <v>327</v>
      </c>
      <c r="F54" s="63">
        <v>200</v>
      </c>
      <c r="G54" s="132">
        <v>1200000</v>
      </c>
      <c r="H54" s="270">
        <v>1250000</v>
      </c>
      <c r="I54" s="64"/>
      <c r="J54" s="64"/>
      <c r="K54" s="64"/>
      <c r="L54" s="64"/>
      <c r="M54" s="64"/>
      <c r="N54" s="64"/>
    </row>
    <row r="55" spans="1:14" ht="75.75" thickBot="1">
      <c r="A55" s="54" t="s">
        <v>28</v>
      </c>
      <c r="B55" s="63">
        <v>933</v>
      </c>
      <c r="C55" s="63" t="s">
        <v>384</v>
      </c>
      <c r="D55" s="63" t="s">
        <v>382</v>
      </c>
      <c r="E55" s="63" t="s">
        <v>29</v>
      </c>
      <c r="F55" s="63">
        <v>200</v>
      </c>
      <c r="G55" s="132">
        <v>275658</v>
      </c>
      <c r="H55" s="270">
        <v>76621</v>
      </c>
      <c r="I55" s="64"/>
      <c r="J55" s="64"/>
      <c r="K55" s="64"/>
      <c r="L55" s="64"/>
      <c r="M55" s="64"/>
      <c r="N55" s="64"/>
    </row>
    <row r="56" spans="1:14" ht="75.75" thickBot="1">
      <c r="A56" s="54" t="s">
        <v>30</v>
      </c>
      <c r="B56" s="63">
        <v>933</v>
      </c>
      <c r="C56" s="63" t="s">
        <v>384</v>
      </c>
      <c r="D56" s="63" t="s">
        <v>382</v>
      </c>
      <c r="E56" s="63" t="s">
        <v>31</v>
      </c>
      <c r="F56" s="63">
        <v>200</v>
      </c>
      <c r="G56" s="132">
        <v>170000</v>
      </c>
      <c r="H56" s="270">
        <v>170000</v>
      </c>
      <c r="I56" s="64"/>
      <c r="J56" s="64"/>
      <c r="K56" s="64"/>
      <c r="L56" s="64"/>
      <c r="M56" s="64"/>
      <c r="N56" s="64"/>
    </row>
    <row r="57" spans="1:14" ht="94.5" thickBot="1">
      <c r="A57" s="54" t="s">
        <v>32</v>
      </c>
      <c r="B57" s="63">
        <v>933</v>
      </c>
      <c r="C57" s="63" t="s">
        <v>384</v>
      </c>
      <c r="D57" s="63" t="s">
        <v>382</v>
      </c>
      <c r="E57" s="63" t="s">
        <v>33</v>
      </c>
      <c r="F57" s="63">
        <v>200</v>
      </c>
      <c r="G57" s="132">
        <v>798180.3</v>
      </c>
      <c r="H57" s="270">
        <v>599125.69999999995</v>
      </c>
      <c r="I57" s="64"/>
      <c r="J57" s="64"/>
      <c r="K57" s="64"/>
      <c r="L57" s="64"/>
      <c r="M57" s="64"/>
      <c r="N57" s="64"/>
    </row>
    <row r="58" spans="1:14" ht="94.5" thickBot="1">
      <c r="A58" s="54" t="s">
        <v>493</v>
      </c>
      <c r="B58" s="63" t="s">
        <v>177</v>
      </c>
      <c r="C58" s="63" t="s">
        <v>193</v>
      </c>
      <c r="D58" s="63" t="s">
        <v>379</v>
      </c>
      <c r="E58" s="63" t="s">
        <v>182</v>
      </c>
      <c r="F58" s="63" t="s">
        <v>194</v>
      </c>
      <c r="G58" s="132">
        <v>72000</v>
      </c>
      <c r="H58" s="270">
        <v>72000</v>
      </c>
      <c r="I58" s="64"/>
      <c r="J58" s="64"/>
      <c r="K58" s="64"/>
      <c r="L58" s="64"/>
      <c r="M58" s="64"/>
      <c r="N58" s="64"/>
    </row>
    <row r="59" spans="1:14" ht="57" thickBot="1">
      <c r="A59" s="65" t="s">
        <v>72</v>
      </c>
      <c r="B59" s="62">
        <v>933</v>
      </c>
      <c r="C59" s="62" t="s">
        <v>385</v>
      </c>
      <c r="D59" s="62" t="s">
        <v>386</v>
      </c>
      <c r="E59" s="62" t="s">
        <v>328</v>
      </c>
      <c r="F59" s="62"/>
      <c r="G59" s="207">
        <f>SUM(G60:G72)</f>
        <v>3481800</v>
      </c>
      <c r="H59" s="272">
        <f>SUM(H60:H72)</f>
        <v>3292600</v>
      </c>
      <c r="I59" s="64"/>
      <c r="J59" s="64"/>
      <c r="K59" s="64"/>
      <c r="L59" s="64"/>
      <c r="M59" s="64"/>
      <c r="N59" s="64"/>
    </row>
    <row r="60" spans="1:14" ht="132" thickBot="1">
      <c r="A60" s="61" t="s">
        <v>34</v>
      </c>
      <c r="B60" s="63">
        <v>933</v>
      </c>
      <c r="C60" s="63" t="s">
        <v>385</v>
      </c>
      <c r="D60" s="63" t="s">
        <v>379</v>
      </c>
      <c r="E60" s="63" t="s">
        <v>35</v>
      </c>
      <c r="F60" s="63">
        <v>100</v>
      </c>
      <c r="G60" s="151">
        <v>1703378</v>
      </c>
      <c r="H60" s="271">
        <v>1703378</v>
      </c>
      <c r="I60" s="64"/>
      <c r="J60" s="64"/>
      <c r="K60" s="64"/>
      <c r="L60" s="64"/>
      <c r="M60" s="64"/>
      <c r="N60" s="64"/>
    </row>
    <row r="61" spans="1:14" ht="113.25" thickBot="1">
      <c r="A61" s="147" t="s">
        <v>332</v>
      </c>
      <c r="B61" s="63" t="s">
        <v>177</v>
      </c>
      <c r="C61" s="63" t="s">
        <v>385</v>
      </c>
      <c r="D61" s="63" t="s">
        <v>379</v>
      </c>
      <c r="E61" s="63" t="s">
        <v>362</v>
      </c>
      <c r="F61" s="63" t="s">
        <v>329</v>
      </c>
      <c r="G61" s="132">
        <v>0</v>
      </c>
      <c r="H61" s="132">
        <v>0</v>
      </c>
      <c r="I61" s="64"/>
      <c r="J61" s="64"/>
      <c r="K61" s="64"/>
      <c r="L61" s="64"/>
      <c r="M61" s="64"/>
      <c r="N61" s="64"/>
    </row>
    <row r="62" spans="1:14" ht="188.25" thickBot="1">
      <c r="A62" s="61" t="s">
        <v>36</v>
      </c>
      <c r="B62" s="63">
        <v>933</v>
      </c>
      <c r="C62" s="63" t="s">
        <v>385</v>
      </c>
      <c r="D62" s="63" t="s">
        <v>379</v>
      </c>
      <c r="E62" s="63" t="s">
        <v>330</v>
      </c>
      <c r="F62" s="63">
        <v>100</v>
      </c>
      <c r="G62" s="132">
        <v>0</v>
      </c>
      <c r="H62" s="132">
        <v>0</v>
      </c>
      <c r="I62" s="64"/>
      <c r="J62" s="64"/>
      <c r="K62" s="64"/>
      <c r="L62" s="64"/>
      <c r="M62" s="64"/>
      <c r="N62" s="64"/>
    </row>
    <row r="63" spans="1:14" ht="57" thickBot="1">
      <c r="A63" s="54" t="s">
        <v>576</v>
      </c>
      <c r="B63" s="63" t="s">
        <v>177</v>
      </c>
      <c r="C63" s="63" t="s">
        <v>385</v>
      </c>
      <c r="D63" s="63" t="s">
        <v>379</v>
      </c>
      <c r="E63" s="63" t="s">
        <v>591</v>
      </c>
      <c r="F63" s="63" t="s">
        <v>192</v>
      </c>
      <c r="G63" s="132">
        <v>2000</v>
      </c>
      <c r="H63" s="132">
        <v>2000</v>
      </c>
      <c r="I63" s="64"/>
      <c r="J63" s="64"/>
      <c r="K63" s="64"/>
      <c r="L63" s="64"/>
      <c r="M63" s="64"/>
      <c r="N63" s="64"/>
    </row>
    <row r="64" spans="1:14" ht="75.75" thickBot="1">
      <c r="A64" s="61" t="s">
        <v>37</v>
      </c>
      <c r="B64" s="63">
        <v>933</v>
      </c>
      <c r="C64" s="63" t="s">
        <v>385</v>
      </c>
      <c r="D64" s="63" t="s">
        <v>379</v>
      </c>
      <c r="E64" s="63" t="s">
        <v>35</v>
      </c>
      <c r="F64" s="63">
        <v>200</v>
      </c>
      <c r="G64" s="132">
        <v>1002933</v>
      </c>
      <c r="H64" s="132">
        <v>813733</v>
      </c>
      <c r="I64" s="64"/>
      <c r="J64" s="64"/>
      <c r="K64" s="64"/>
      <c r="L64" s="64"/>
      <c r="M64" s="64"/>
      <c r="N64" s="64"/>
    </row>
    <row r="65" spans="1:14" ht="57" thickBot="1">
      <c r="A65" s="54" t="s">
        <v>463</v>
      </c>
      <c r="B65" s="63">
        <v>933</v>
      </c>
      <c r="C65" s="63" t="s">
        <v>385</v>
      </c>
      <c r="D65" s="63" t="s">
        <v>379</v>
      </c>
      <c r="E65" s="63" t="s">
        <v>35</v>
      </c>
      <c r="F65" s="63">
        <v>800</v>
      </c>
      <c r="G65" s="132">
        <v>46100</v>
      </c>
      <c r="H65" s="132">
        <v>46100</v>
      </c>
      <c r="I65" s="64"/>
      <c r="J65" s="64"/>
      <c r="K65" s="64"/>
      <c r="L65" s="64"/>
      <c r="M65" s="64"/>
      <c r="N65" s="64"/>
    </row>
    <row r="66" spans="1:14" ht="113.25" thickBot="1">
      <c r="A66" s="54" t="s">
        <v>38</v>
      </c>
      <c r="B66" s="63">
        <v>933</v>
      </c>
      <c r="C66" s="63" t="s">
        <v>385</v>
      </c>
      <c r="D66" s="63" t="s">
        <v>379</v>
      </c>
      <c r="E66" s="63" t="s">
        <v>39</v>
      </c>
      <c r="F66" s="63">
        <v>100</v>
      </c>
      <c r="G66" s="132">
        <v>515723</v>
      </c>
      <c r="H66" s="132">
        <v>515723</v>
      </c>
      <c r="I66" s="64"/>
      <c r="J66" s="64"/>
      <c r="K66" s="64"/>
      <c r="L66" s="64"/>
      <c r="M66" s="64"/>
      <c r="N66" s="64"/>
    </row>
    <row r="67" spans="1:14" ht="188.25" thickBot="1">
      <c r="A67" s="54" t="s">
        <v>331</v>
      </c>
      <c r="B67" s="63" t="s">
        <v>177</v>
      </c>
      <c r="C67" s="63" t="s">
        <v>385</v>
      </c>
      <c r="D67" s="63" t="s">
        <v>379</v>
      </c>
      <c r="E67" s="63" t="s">
        <v>363</v>
      </c>
      <c r="F67" s="63" t="s">
        <v>329</v>
      </c>
      <c r="G67" s="132">
        <v>0</v>
      </c>
      <c r="H67" s="132">
        <v>0</v>
      </c>
      <c r="I67" s="64"/>
      <c r="J67" s="64"/>
      <c r="K67" s="64"/>
      <c r="L67" s="64"/>
      <c r="M67" s="64"/>
      <c r="N67" s="64"/>
    </row>
    <row r="68" spans="1:14" ht="188.25" thickBot="1">
      <c r="A68" s="54" t="s">
        <v>40</v>
      </c>
      <c r="B68" s="63">
        <v>933</v>
      </c>
      <c r="C68" s="63" t="s">
        <v>385</v>
      </c>
      <c r="D68" s="63" t="s">
        <v>379</v>
      </c>
      <c r="E68" s="63" t="s">
        <v>41</v>
      </c>
      <c r="F68" s="63">
        <v>100</v>
      </c>
      <c r="G68" s="132">
        <v>0</v>
      </c>
      <c r="H68" s="132">
        <v>0</v>
      </c>
      <c r="I68" s="64"/>
      <c r="J68" s="64"/>
      <c r="K68" s="64"/>
      <c r="L68" s="64"/>
      <c r="M68" s="64"/>
      <c r="N68" s="64"/>
    </row>
    <row r="69" spans="1:14" ht="57" thickBot="1">
      <c r="A69" s="54" t="s">
        <v>42</v>
      </c>
      <c r="B69" s="63">
        <v>933</v>
      </c>
      <c r="C69" s="63" t="s">
        <v>385</v>
      </c>
      <c r="D69" s="63" t="s">
        <v>379</v>
      </c>
      <c r="E69" s="63" t="s">
        <v>39</v>
      </c>
      <c r="F69" s="63">
        <v>200</v>
      </c>
      <c r="G69" s="132">
        <v>35600</v>
      </c>
      <c r="H69" s="270">
        <v>35600</v>
      </c>
      <c r="I69" s="64"/>
      <c r="J69" s="64"/>
      <c r="K69" s="64"/>
      <c r="L69" s="64"/>
      <c r="M69" s="64"/>
      <c r="N69" s="64"/>
    </row>
    <row r="70" spans="1:14" ht="57" thickBot="1">
      <c r="A70" s="54" t="s">
        <v>43</v>
      </c>
      <c r="B70" s="63">
        <v>933</v>
      </c>
      <c r="C70" s="63" t="s">
        <v>385</v>
      </c>
      <c r="D70" s="63" t="s">
        <v>379</v>
      </c>
      <c r="E70" s="63" t="s">
        <v>44</v>
      </c>
      <c r="F70" s="63">
        <v>200</v>
      </c>
      <c r="G70" s="132">
        <v>0</v>
      </c>
      <c r="H70" s="132">
        <v>0</v>
      </c>
      <c r="I70" s="64"/>
      <c r="J70" s="64"/>
      <c r="K70" s="64"/>
      <c r="L70" s="64"/>
      <c r="M70" s="64"/>
      <c r="N70" s="64"/>
    </row>
    <row r="71" spans="1:14" ht="113.25" thickBot="1">
      <c r="A71" s="61" t="s">
        <v>45</v>
      </c>
      <c r="B71" s="63">
        <v>933</v>
      </c>
      <c r="C71" s="63" t="s">
        <v>385</v>
      </c>
      <c r="D71" s="63" t="s">
        <v>379</v>
      </c>
      <c r="E71" s="63" t="s">
        <v>333</v>
      </c>
      <c r="F71" s="63">
        <v>200</v>
      </c>
      <c r="G71" s="132">
        <v>116066</v>
      </c>
      <c r="H71" s="270">
        <v>116066</v>
      </c>
      <c r="I71" s="64"/>
      <c r="J71" s="64"/>
      <c r="K71" s="64"/>
      <c r="L71" s="64"/>
      <c r="M71" s="64"/>
      <c r="N71" s="64"/>
    </row>
    <row r="72" spans="1:14" ht="38.25" thickBot="1">
      <c r="A72" s="54" t="s">
        <v>569</v>
      </c>
      <c r="B72" s="63" t="s">
        <v>177</v>
      </c>
      <c r="C72" s="63" t="s">
        <v>385</v>
      </c>
      <c r="D72" s="63" t="s">
        <v>379</v>
      </c>
      <c r="E72" s="63" t="s">
        <v>589</v>
      </c>
      <c r="F72" s="63" t="s">
        <v>192</v>
      </c>
      <c r="G72" s="132">
        <v>60000</v>
      </c>
      <c r="H72" s="274">
        <v>60000</v>
      </c>
      <c r="I72" s="64"/>
      <c r="J72" s="64"/>
      <c r="K72" s="64"/>
      <c r="L72" s="64"/>
      <c r="M72" s="64"/>
      <c r="N72" s="64"/>
    </row>
    <row r="73" spans="1:14" ht="19.5" thickBot="1">
      <c r="A73" s="65" t="s">
        <v>122</v>
      </c>
      <c r="B73" s="62"/>
      <c r="C73" s="62"/>
      <c r="D73" s="62"/>
      <c r="E73" s="62"/>
      <c r="F73" s="62"/>
      <c r="G73" s="133">
        <f>G59+G10</f>
        <v>13568028.48</v>
      </c>
      <c r="H73" s="273">
        <f>H59+H10</f>
        <v>14540760.389999999</v>
      </c>
      <c r="I73" s="64"/>
      <c r="J73" s="64"/>
      <c r="K73" s="64"/>
      <c r="L73" s="64"/>
      <c r="M73" s="64"/>
      <c r="N73" s="64"/>
    </row>
    <row r="74" spans="1:14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</row>
    <row r="75" spans="1:14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</row>
    <row r="76" spans="1:14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</row>
    <row r="77" spans="1:14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</row>
    <row r="78" spans="1:14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</row>
    <row r="79" spans="1:14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</row>
    <row r="80" spans="1:14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</row>
    <row r="81" spans="1:14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</row>
    <row r="82" spans="1:14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</row>
    <row r="83" spans="1:14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</row>
    <row r="84" spans="1:14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</row>
    <row r="85" spans="1:14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</row>
    <row r="86" spans="1:14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</row>
    <row r="87" spans="1:14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</row>
    <row r="88" spans="1:14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</row>
    <row r="89" spans="1:14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</row>
    <row r="90" spans="1:14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</row>
    <row r="91" spans="1:14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</row>
    <row r="92" spans="1:14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</row>
    <row r="93" spans="1:14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</row>
    <row r="94" spans="1:14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</row>
    <row r="95" spans="1:14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</row>
    <row r="96" spans="1:14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</row>
    <row r="97" spans="1:14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</row>
    <row r="98" spans="1:14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</row>
    <row r="99" spans="1:14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</row>
    <row r="100" spans="1:14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</row>
    <row r="101" spans="1:14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</row>
    <row r="102" spans="1:14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</row>
    <row r="103" spans="1:14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</row>
    <row r="104" spans="1:14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</row>
    <row r="105" spans="1:14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</row>
    <row r="106" spans="1:14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</row>
    <row r="107" spans="1:14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</row>
    <row r="108" spans="1:14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</row>
    <row r="109" spans="1:14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</row>
    <row r="110" spans="1:14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</row>
    <row r="111" spans="1:14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</row>
    <row r="112" spans="1:14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</row>
    <row r="113" spans="1:14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</row>
    <row r="114" spans="1:14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1:14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</row>
    <row r="116" spans="1:14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</row>
    <row r="117" spans="1:14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</row>
    <row r="118" spans="1:14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</row>
    <row r="119" spans="1:14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</row>
    <row r="120" spans="1:14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</row>
    <row r="121" spans="1:14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</row>
    <row r="122" spans="1:14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</row>
    <row r="123" spans="1:14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</row>
    <row r="124" spans="1:14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</row>
    <row r="125" spans="1:14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</row>
    <row r="126" spans="1:14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</row>
    <row r="127" spans="1:14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</row>
    <row r="128" spans="1:14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</row>
    <row r="129" spans="1:14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</row>
    <row r="130" spans="1:14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</row>
    <row r="131" spans="1:14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</row>
    <row r="132" spans="1:14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</row>
    <row r="133" spans="1:14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</row>
    <row r="134" spans="1:14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</row>
    <row r="135" spans="1:14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</row>
    <row r="136" spans="1:14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</row>
    <row r="137" spans="1:14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</row>
    <row r="138" spans="1:14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</row>
    <row r="139" spans="1:14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</row>
    <row r="140" spans="1:14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</row>
    <row r="141" spans="1:14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</row>
    <row r="142" spans="1:14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</row>
    <row r="143" spans="1:14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</row>
    <row r="144" spans="1:14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</row>
    <row r="145" spans="1:14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</row>
    <row r="146" spans="1:14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</row>
    <row r="147" spans="1:14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</row>
    <row r="148" spans="1:14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</row>
    <row r="149" spans="1:14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</row>
    <row r="150" spans="1:14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</row>
    <row r="151" spans="1:14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</row>
    <row r="152" spans="1:14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</row>
    <row r="153" spans="1:14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</row>
    <row r="154" spans="1:14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</row>
    <row r="155" spans="1:14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</row>
    <row r="156" spans="1:14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</row>
    <row r="157" spans="1:14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</row>
    <row r="158" spans="1:14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</row>
    <row r="159" spans="1:14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</row>
    <row r="160" spans="1:14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</row>
    <row r="161" spans="1:14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</row>
    <row r="162" spans="1:14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</row>
    <row r="163" spans="1:14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</row>
    <row r="164" spans="1:14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</row>
    <row r="165" spans="1:14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</row>
    <row r="166" spans="1:14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</row>
    <row r="167" spans="1:14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</row>
    <row r="168" spans="1:14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</row>
    <row r="169" spans="1:14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</row>
    <row r="170" spans="1:14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</row>
    <row r="171" spans="1:14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</row>
    <row r="172" spans="1:14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</row>
    <row r="173" spans="1:14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</row>
    <row r="174" spans="1:14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</row>
    <row r="175" spans="1:14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</row>
    <row r="176" spans="1:14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</row>
    <row r="177" spans="1:14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</row>
    <row r="178" spans="1:14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</row>
    <row r="179" spans="1:14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</row>
    <row r="180" spans="1:14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</row>
    <row r="181" spans="1:14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</row>
    <row r="182" spans="1:14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</row>
    <row r="183" spans="1:14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</row>
    <row r="184" spans="1:14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</row>
    <row r="185" spans="1:14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</row>
    <row r="186" spans="1:14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</row>
    <row r="187" spans="1:14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</row>
    <row r="188" spans="1:14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</row>
    <row r="189" spans="1:14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</row>
    <row r="190" spans="1:14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</row>
    <row r="191" spans="1:14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</row>
    <row r="192" spans="1:14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</row>
    <row r="193" spans="1:14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</row>
    <row r="194" spans="1:14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</row>
    <row r="195" spans="1:14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</row>
    <row r="196" spans="1:14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</row>
    <row r="197" spans="1:14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</row>
    <row r="198" spans="1:14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</row>
    <row r="199" spans="1:14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</row>
    <row r="200" spans="1:14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</row>
    <row r="201" spans="1:14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</row>
    <row r="202" spans="1:14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</row>
    <row r="203" spans="1:14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</row>
    <row r="204" spans="1:14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</row>
    <row r="205" spans="1:14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</row>
    <row r="206" spans="1:14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</row>
    <row r="207" spans="1:14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</row>
    <row r="208" spans="1:14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</row>
    <row r="209" spans="1:14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</row>
    <row r="210" spans="1:14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</row>
    <row r="211" spans="1:14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</row>
    <row r="212" spans="1:14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</row>
    <row r="213" spans="1:14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</row>
    <row r="214" spans="1:14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</row>
    <row r="215" spans="1:14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</row>
    <row r="216" spans="1:14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</row>
    <row r="217" spans="1:14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</row>
    <row r="218" spans="1:14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</row>
    <row r="219" spans="1:14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</row>
    <row r="220" spans="1:14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</row>
    <row r="221" spans="1:14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</row>
    <row r="222" spans="1:14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</row>
    <row r="223" spans="1:14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</row>
    <row r="224" spans="1:14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</row>
    <row r="225" spans="1:14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</row>
    <row r="226" spans="1:14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</row>
    <row r="227" spans="1:14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</row>
    <row r="228" spans="1:14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</row>
    <row r="229" spans="1:14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</row>
    <row r="230" spans="1:14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</row>
    <row r="231" spans="1:14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</row>
    <row r="232" spans="1:14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</row>
    <row r="233" spans="1:14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</row>
    <row r="234" spans="1:14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</row>
    <row r="235" spans="1:14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64"/>
    </row>
    <row r="236" spans="1:14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  <c r="N236" s="64"/>
    </row>
    <row r="237" spans="1:14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</row>
    <row r="238" spans="1:14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</row>
    <row r="239" spans="1:14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</row>
    <row r="240" spans="1:14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</row>
    <row r="241" spans="1:14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</row>
    <row r="242" spans="1:14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  <c r="N242" s="64"/>
    </row>
    <row r="243" spans="1:14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</row>
    <row r="244" spans="1:14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  <c r="M244" s="64"/>
      <c r="N244" s="64"/>
    </row>
    <row r="245" spans="1:14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</row>
    <row r="246" spans="1:14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  <c r="M246" s="64"/>
      <c r="N246" s="64"/>
    </row>
    <row r="247" spans="1:14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</row>
    <row r="248" spans="1:14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  <c r="M248" s="64"/>
      <c r="N248" s="64"/>
    </row>
    <row r="249" spans="1:14">
      <c r="A249" s="64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  <c r="N249" s="64"/>
    </row>
    <row r="250" spans="1:14">
      <c r="A250" s="64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  <c r="M250" s="64"/>
      <c r="N250" s="64"/>
    </row>
    <row r="251" spans="1:14">
      <c r="A251" s="64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  <c r="M251" s="64"/>
      <c r="N251" s="64"/>
    </row>
    <row r="252" spans="1:14">
      <c r="A252" s="64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  <c r="M252" s="64"/>
      <c r="N252" s="64"/>
    </row>
    <row r="253" spans="1:14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</row>
    <row r="254" spans="1:14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  <c r="N254" s="64"/>
    </row>
    <row r="255" spans="1:14">
      <c r="A255" s="64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  <c r="M255" s="64"/>
      <c r="N255" s="64"/>
    </row>
    <row r="256" spans="1:14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  <c r="M256" s="64"/>
      <c r="N256" s="64"/>
    </row>
    <row r="257" spans="1:14">
      <c r="A257" s="64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  <c r="M257" s="64"/>
      <c r="N257" s="64"/>
    </row>
    <row r="258" spans="1:14">
      <c r="A258" s="64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  <c r="M258" s="64"/>
      <c r="N258" s="64"/>
    </row>
    <row r="259" spans="1:14">
      <c r="A259" s="64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  <c r="M259" s="64"/>
      <c r="N259" s="64"/>
    </row>
    <row r="260" spans="1:14">
      <c r="A260" s="64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  <c r="M260" s="64"/>
      <c r="N260" s="64"/>
    </row>
    <row r="261" spans="1:14">
      <c r="A261" s="64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  <c r="M261" s="64"/>
      <c r="N261" s="64"/>
    </row>
    <row r="262" spans="1:14">
      <c r="A262" s="64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  <c r="M262" s="64"/>
      <c r="N262" s="64"/>
    </row>
    <row r="263" spans="1:14">
      <c r="A263" s="64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  <c r="M263" s="64"/>
      <c r="N263" s="64"/>
    </row>
    <row r="264" spans="1:14">
      <c r="A264" s="64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  <c r="M264" s="64"/>
      <c r="N264" s="64"/>
    </row>
    <row r="265" spans="1:14">
      <c r="A265" s="64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  <c r="M265" s="64"/>
      <c r="N265" s="64"/>
    </row>
    <row r="266" spans="1:14">
      <c r="A266" s="64"/>
      <c r="B266" s="64"/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>
      <c r="A267" s="64"/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  <c r="M267" s="64"/>
      <c r="N267" s="64"/>
    </row>
    <row r="268" spans="1:14">
      <c r="A268" s="64"/>
      <c r="B268" s="64"/>
      <c r="C268" s="64"/>
      <c r="D268" s="64"/>
      <c r="E268" s="64"/>
      <c r="F268" s="64"/>
      <c r="G268" s="64"/>
      <c r="H268" s="64"/>
      <c r="I268" s="64"/>
      <c r="J268" s="64"/>
      <c r="K268" s="64"/>
      <c r="L268" s="64"/>
      <c r="M268" s="64"/>
      <c r="N268" s="64"/>
    </row>
    <row r="269" spans="1:14">
      <c r="A269" s="64"/>
      <c r="B269" s="64"/>
      <c r="C269" s="64"/>
      <c r="D269" s="64"/>
      <c r="E269" s="64"/>
      <c r="F269" s="64"/>
      <c r="G269" s="64"/>
      <c r="H269" s="64"/>
      <c r="I269" s="64"/>
      <c r="J269" s="64"/>
      <c r="K269" s="64"/>
      <c r="L269" s="64"/>
      <c r="M269" s="64"/>
      <c r="N269" s="64"/>
    </row>
    <row r="270" spans="1:14">
      <c r="A270" s="64"/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  <c r="M270" s="64"/>
      <c r="N270" s="64"/>
    </row>
    <row r="271" spans="1:14">
      <c r="A271" s="64"/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  <c r="M271" s="64"/>
      <c r="N271" s="64"/>
    </row>
    <row r="272" spans="1:14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  <c r="M272" s="64"/>
      <c r="N272" s="64"/>
    </row>
    <row r="273" spans="1:14">
      <c r="A273" s="64"/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  <c r="M273" s="64"/>
      <c r="N273" s="64"/>
    </row>
    <row r="274" spans="1:14">
      <c r="A274" s="64"/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  <c r="M274" s="64"/>
      <c r="N274" s="64"/>
    </row>
    <row r="275" spans="1:14">
      <c r="A275" s="64"/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  <c r="M275" s="64"/>
      <c r="N275" s="64"/>
    </row>
    <row r="276" spans="1:14">
      <c r="A276" s="64"/>
      <c r="B276" s="64"/>
      <c r="C276" s="64"/>
      <c r="D276" s="64"/>
      <c r="E276" s="64"/>
      <c r="F276" s="64"/>
      <c r="G276" s="64"/>
      <c r="H276" s="64"/>
      <c r="I276" s="64"/>
      <c r="J276" s="64"/>
      <c r="K276" s="64"/>
      <c r="L276" s="64"/>
      <c r="M276" s="64"/>
      <c r="N276" s="64"/>
    </row>
    <row r="277" spans="1:14">
      <c r="A277" s="64"/>
      <c r="B277" s="64"/>
      <c r="C277" s="64"/>
      <c r="D277" s="64"/>
      <c r="E277" s="64"/>
      <c r="F277" s="64"/>
      <c r="G277" s="64"/>
      <c r="H277" s="64"/>
      <c r="I277" s="64"/>
      <c r="J277" s="64"/>
      <c r="K277" s="64"/>
      <c r="L277" s="64"/>
      <c r="M277" s="64"/>
      <c r="N277" s="64"/>
    </row>
    <row r="278" spans="1:14">
      <c r="A278" s="64"/>
      <c r="B278" s="64"/>
      <c r="C278" s="64"/>
      <c r="D278" s="64"/>
      <c r="E278" s="64"/>
      <c r="F278" s="64"/>
      <c r="G278" s="64"/>
      <c r="H278" s="64"/>
      <c r="I278" s="64"/>
      <c r="J278" s="64"/>
      <c r="K278" s="64"/>
      <c r="L278" s="64"/>
      <c r="M278" s="64"/>
      <c r="N278" s="64"/>
    </row>
    <row r="279" spans="1:14">
      <c r="A279" s="64"/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  <c r="M279" s="64"/>
      <c r="N279" s="64"/>
    </row>
    <row r="280" spans="1:14">
      <c r="A280" s="64"/>
      <c r="B280" s="64"/>
      <c r="C280" s="64"/>
      <c r="D280" s="64"/>
      <c r="E280" s="64"/>
      <c r="F280" s="64"/>
      <c r="G280" s="64"/>
      <c r="H280" s="64"/>
      <c r="I280" s="64"/>
      <c r="J280" s="64"/>
      <c r="K280" s="64"/>
      <c r="L280" s="64"/>
      <c r="M280" s="64"/>
      <c r="N280" s="64"/>
    </row>
    <row r="281" spans="1:14">
      <c r="A281" s="64"/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  <c r="M281" s="64"/>
      <c r="N281" s="64"/>
    </row>
    <row r="282" spans="1:14">
      <c r="A282" s="64"/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  <c r="N282" s="64"/>
    </row>
    <row r="283" spans="1:14">
      <c r="A283" s="64"/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  <c r="M283" s="64"/>
      <c r="N283" s="64"/>
    </row>
    <row r="284" spans="1:14">
      <c r="A284" s="64"/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  <c r="M284" s="64"/>
      <c r="N284" s="64"/>
    </row>
    <row r="285" spans="1:14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  <c r="M285" s="64"/>
      <c r="N285" s="64"/>
    </row>
    <row r="286" spans="1:14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  <c r="M286" s="64"/>
      <c r="N286" s="64"/>
    </row>
    <row r="287" spans="1:14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  <c r="M287" s="64"/>
      <c r="N287" s="64"/>
    </row>
    <row r="288" spans="1:14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  <c r="M288" s="64"/>
      <c r="N288" s="64"/>
    </row>
    <row r="289" spans="1:14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  <c r="M289" s="64"/>
      <c r="N289" s="64"/>
    </row>
    <row r="290" spans="1:14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  <c r="M290" s="64"/>
      <c r="N290" s="64"/>
    </row>
    <row r="291" spans="1:14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  <c r="M291" s="64"/>
      <c r="N291" s="64"/>
    </row>
    <row r="292" spans="1:14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  <c r="M292" s="64"/>
      <c r="N292" s="64"/>
    </row>
    <row r="293" spans="1:14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  <c r="L293" s="64"/>
      <c r="M293" s="64"/>
      <c r="N293" s="64"/>
    </row>
    <row r="294" spans="1:14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  <c r="M294" s="64"/>
      <c r="N294" s="64"/>
    </row>
    <row r="295" spans="1:14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64"/>
    </row>
    <row r="296" spans="1:14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  <c r="M296" s="64"/>
      <c r="N296" s="64"/>
    </row>
    <row r="297" spans="1:14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  <c r="M297" s="64"/>
      <c r="N297" s="64"/>
    </row>
    <row r="298" spans="1:14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  <c r="M298" s="64"/>
      <c r="N298" s="64"/>
    </row>
    <row r="299" spans="1:14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  <c r="M299" s="64"/>
      <c r="N299" s="64"/>
    </row>
    <row r="300" spans="1:14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  <c r="M300" s="64"/>
      <c r="N300" s="64"/>
    </row>
    <row r="301" spans="1:14">
      <c r="A301" s="64"/>
      <c r="B301" s="64"/>
      <c r="C301" s="64"/>
      <c r="D301" s="64"/>
      <c r="E301" s="64"/>
      <c r="F301" s="64"/>
      <c r="G301" s="64"/>
      <c r="H301" s="64"/>
      <c r="I301" s="64"/>
      <c r="J301" s="64"/>
      <c r="K301" s="64"/>
      <c r="L301" s="64"/>
      <c r="M301" s="64"/>
      <c r="N301" s="64"/>
    </row>
    <row r="302" spans="1:14">
      <c r="A302" s="64"/>
      <c r="B302" s="64"/>
      <c r="C302" s="64"/>
      <c r="D302" s="64"/>
      <c r="E302" s="64"/>
      <c r="F302" s="64"/>
      <c r="G302" s="64"/>
      <c r="H302" s="64"/>
      <c r="I302" s="64"/>
      <c r="J302" s="64"/>
      <c r="K302" s="64"/>
      <c r="L302" s="64"/>
      <c r="M302" s="64"/>
      <c r="N302" s="64"/>
    </row>
    <row r="303" spans="1:14">
      <c r="A303" s="64"/>
      <c r="B303" s="64"/>
      <c r="C303" s="64"/>
      <c r="D303" s="64"/>
      <c r="E303" s="64"/>
      <c r="F303" s="64"/>
      <c r="G303" s="64"/>
      <c r="H303" s="64"/>
      <c r="I303" s="64"/>
      <c r="J303" s="64"/>
      <c r="K303" s="64"/>
      <c r="L303" s="64"/>
      <c r="M303" s="64"/>
      <c r="N303" s="64"/>
    </row>
    <row r="304" spans="1:14">
      <c r="A304" s="64"/>
      <c r="B304" s="64"/>
      <c r="C304" s="64"/>
      <c r="D304" s="64"/>
      <c r="E304" s="64"/>
      <c r="F304" s="64"/>
      <c r="G304" s="64"/>
      <c r="H304" s="64"/>
      <c r="I304" s="64"/>
      <c r="J304" s="64"/>
      <c r="K304" s="64"/>
      <c r="L304" s="64"/>
      <c r="M304" s="64"/>
      <c r="N304" s="64"/>
    </row>
    <row r="305" spans="1:14">
      <c r="A305" s="64"/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  <c r="M305" s="64"/>
      <c r="N305" s="64"/>
    </row>
    <row r="306" spans="1:14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  <c r="M306" s="64"/>
      <c r="N306" s="64"/>
    </row>
    <row r="307" spans="1:14">
      <c r="A307" s="64"/>
      <c r="B307" s="64"/>
      <c r="C307" s="64"/>
      <c r="D307" s="64"/>
      <c r="E307" s="64"/>
      <c r="F307" s="64"/>
      <c r="G307" s="64"/>
      <c r="H307" s="64"/>
      <c r="I307" s="64"/>
      <c r="J307" s="64"/>
      <c r="K307" s="64"/>
      <c r="L307" s="64"/>
      <c r="M307" s="64"/>
      <c r="N307" s="64"/>
    </row>
    <row r="308" spans="1:14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  <c r="M308" s="64"/>
      <c r="N308" s="64"/>
    </row>
    <row r="309" spans="1:14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  <c r="M309" s="64"/>
      <c r="N309" s="64"/>
    </row>
    <row r="310" spans="1:14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  <c r="M310" s="64"/>
      <c r="N310" s="64"/>
    </row>
    <row r="311" spans="1:14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  <c r="M311" s="64"/>
      <c r="N311" s="64"/>
    </row>
    <row r="312" spans="1:14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  <c r="M312" s="64"/>
      <c r="N312" s="64"/>
    </row>
    <row r="313" spans="1:14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  <c r="M313" s="64"/>
      <c r="N313" s="64"/>
    </row>
    <row r="314" spans="1:14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  <c r="M314" s="64"/>
      <c r="N314" s="64"/>
    </row>
    <row r="315" spans="1:14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  <c r="M315" s="64"/>
      <c r="N315" s="64"/>
    </row>
    <row r="316" spans="1:14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  <c r="M316" s="64"/>
      <c r="N316" s="64"/>
    </row>
    <row r="317" spans="1:14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  <c r="M317" s="64"/>
      <c r="N317" s="64"/>
    </row>
    <row r="318" spans="1:14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</row>
    <row r="319" spans="1:14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  <c r="M319" s="64"/>
      <c r="N319" s="64"/>
    </row>
    <row r="320" spans="1:14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  <c r="M320" s="64"/>
      <c r="N320" s="64"/>
    </row>
    <row r="321" spans="1:14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  <c r="M321" s="64"/>
      <c r="N321" s="64"/>
    </row>
    <row r="322" spans="1:14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  <c r="M322" s="64"/>
      <c r="N322" s="64"/>
    </row>
    <row r="323" spans="1:14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  <c r="M323" s="64"/>
      <c r="N323" s="64"/>
    </row>
    <row r="324" spans="1:14">
      <c r="A324" s="64"/>
      <c r="B324" s="64"/>
      <c r="C324" s="64"/>
      <c r="D324" s="64"/>
      <c r="E324" s="64"/>
      <c r="F324" s="64"/>
      <c r="G324" s="64"/>
      <c r="H324" s="64"/>
      <c r="I324" s="64"/>
      <c r="J324" s="64"/>
      <c r="K324" s="64"/>
      <c r="L324" s="64"/>
      <c r="M324" s="64"/>
      <c r="N324" s="64"/>
    </row>
    <row r="325" spans="1:14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  <c r="M325" s="64"/>
      <c r="N325" s="64"/>
    </row>
    <row r="326" spans="1:14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  <c r="M326" s="64"/>
      <c r="N326" s="64"/>
    </row>
    <row r="327" spans="1:14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  <c r="M327" s="64"/>
      <c r="N327" s="64"/>
    </row>
    <row r="328" spans="1:14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  <c r="M328" s="64"/>
      <c r="N328" s="64"/>
    </row>
    <row r="329" spans="1:14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  <c r="M329" s="64"/>
      <c r="N329" s="64"/>
    </row>
    <row r="330" spans="1:14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  <c r="M330" s="64"/>
      <c r="N330" s="64"/>
    </row>
    <row r="331" spans="1:14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  <c r="M331" s="64"/>
      <c r="N331" s="64"/>
    </row>
    <row r="332" spans="1:14">
      <c r="A332" s="64"/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  <c r="M332" s="64"/>
      <c r="N332" s="64"/>
    </row>
    <row r="333" spans="1:14">
      <c r="A333" s="64"/>
      <c r="B333" s="64"/>
      <c r="C333" s="64"/>
      <c r="D333" s="64"/>
      <c r="E333" s="64"/>
      <c r="F333" s="64"/>
      <c r="G333" s="64"/>
      <c r="H333" s="64"/>
      <c r="I333" s="64"/>
      <c r="J333" s="64"/>
      <c r="K333" s="64"/>
      <c r="L333" s="64"/>
      <c r="M333" s="64"/>
      <c r="N333" s="64"/>
    </row>
    <row r="334" spans="1:14">
      <c r="A334" s="64"/>
      <c r="B334" s="64"/>
      <c r="C334" s="64"/>
      <c r="D334" s="64"/>
      <c r="E334" s="64"/>
      <c r="F334" s="64"/>
      <c r="G334" s="64"/>
      <c r="H334" s="64"/>
      <c r="I334" s="64"/>
      <c r="J334" s="64"/>
      <c r="K334" s="64"/>
      <c r="L334" s="64"/>
      <c r="M334" s="64"/>
      <c r="N334" s="64"/>
    </row>
    <row r="335" spans="1:14">
      <c r="A335" s="64"/>
      <c r="B335" s="64"/>
      <c r="C335" s="64"/>
      <c r="D335" s="64"/>
      <c r="E335" s="64"/>
      <c r="F335" s="64"/>
      <c r="G335" s="64"/>
      <c r="H335" s="64"/>
      <c r="I335" s="64"/>
      <c r="J335" s="64"/>
      <c r="K335" s="64"/>
      <c r="L335" s="64"/>
      <c r="M335" s="64"/>
      <c r="N335" s="64"/>
    </row>
    <row r="336" spans="1:14">
      <c r="A336" s="64"/>
      <c r="B336" s="64"/>
      <c r="C336" s="64"/>
      <c r="D336" s="64"/>
      <c r="E336" s="64"/>
      <c r="F336" s="64"/>
      <c r="G336" s="64"/>
      <c r="H336" s="64"/>
      <c r="I336" s="64"/>
      <c r="J336" s="64"/>
      <c r="K336" s="64"/>
      <c r="L336" s="64"/>
      <c r="M336" s="64"/>
      <c r="N336" s="64"/>
    </row>
    <row r="337" spans="1:14">
      <c r="A337" s="64"/>
      <c r="B337" s="64"/>
      <c r="C337" s="64"/>
      <c r="D337" s="64"/>
      <c r="E337" s="64"/>
      <c r="F337" s="64"/>
      <c r="G337" s="64"/>
      <c r="H337" s="64"/>
      <c r="I337" s="64"/>
      <c r="J337" s="64"/>
      <c r="K337" s="64"/>
      <c r="L337" s="64"/>
      <c r="M337" s="64"/>
      <c r="N337" s="64"/>
    </row>
    <row r="338" spans="1:14">
      <c r="A338" s="64"/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  <c r="M338" s="64"/>
      <c r="N338" s="64"/>
    </row>
    <row r="339" spans="1:14">
      <c r="A339" s="64"/>
      <c r="B339" s="64"/>
      <c r="C339" s="64"/>
      <c r="D339" s="64"/>
      <c r="E339" s="64"/>
      <c r="F339" s="64"/>
      <c r="G339" s="64"/>
      <c r="H339" s="64"/>
      <c r="I339" s="64"/>
      <c r="J339" s="64"/>
      <c r="K339" s="64"/>
      <c r="L339" s="64"/>
      <c r="M339" s="64"/>
      <c r="N339" s="64"/>
    </row>
    <row r="340" spans="1:14">
      <c r="A340" s="64"/>
      <c r="B340" s="64"/>
      <c r="C340" s="64"/>
      <c r="D340" s="64"/>
      <c r="E340" s="64"/>
      <c r="F340" s="64"/>
      <c r="G340" s="64"/>
      <c r="H340" s="64"/>
      <c r="I340" s="64"/>
      <c r="J340" s="64"/>
      <c r="K340" s="64"/>
      <c r="L340" s="64"/>
      <c r="M340" s="64"/>
      <c r="N340" s="64"/>
    </row>
    <row r="341" spans="1:14">
      <c r="A341" s="64"/>
      <c r="B341" s="64"/>
      <c r="C341" s="64"/>
      <c r="D341" s="64"/>
      <c r="E341" s="64"/>
      <c r="F341" s="64"/>
      <c r="G341" s="64"/>
      <c r="H341" s="64"/>
      <c r="I341" s="64"/>
      <c r="J341" s="64"/>
      <c r="K341" s="64"/>
      <c r="L341" s="64"/>
      <c r="M341" s="64"/>
      <c r="N341" s="64"/>
    </row>
    <row r="342" spans="1:14">
      <c r="A342" s="64"/>
      <c r="B342" s="64"/>
      <c r="C342" s="64"/>
      <c r="D342" s="64"/>
      <c r="E342" s="64"/>
      <c r="F342" s="64"/>
      <c r="G342" s="64"/>
      <c r="H342" s="64"/>
      <c r="I342" s="64"/>
      <c r="J342" s="64"/>
      <c r="K342" s="64"/>
      <c r="L342" s="64"/>
      <c r="M342" s="64"/>
      <c r="N342" s="64"/>
    </row>
    <row r="343" spans="1:14">
      <c r="A343" s="64"/>
      <c r="B343" s="64"/>
      <c r="C343" s="64"/>
      <c r="D343" s="64"/>
      <c r="E343" s="64"/>
      <c r="F343" s="64"/>
      <c r="G343" s="64"/>
      <c r="H343" s="64"/>
      <c r="I343" s="64"/>
      <c r="J343" s="64"/>
      <c r="K343" s="64"/>
      <c r="L343" s="64"/>
      <c r="M343" s="64"/>
      <c r="N343" s="64"/>
    </row>
    <row r="344" spans="1:14">
      <c r="A344" s="64"/>
      <c r="B344" s="64"/>
      <c r="C344" s="64"/>
      <c r="D344" s="64"/>
      <c r="E344" s="64"/>
      <c r="F344" s="64"/>
      <c r="G344" s="64"/>
      <c r="H344" s="64"/>
      <c r="I344" s="64"/>
      <c r="J344" s="64"/>
      <c r="K344" s="64"/>
      <c r="L344" s="64"/>
      <c r="M344" s="64"/>
      <c r="N344" s="64"/>
    </row>
    <row r="345" spans="1:14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  <c r="M345" s="64"/>
      <c r="N345" s="64"/>
    </row>
    <row r="346" spans="1:14">
      <c r="A346" s="64"/>
      <c r="B346" s="64"/>
      <c r="C346" s="64"/>
      <c r="D346" s="64"/>
      <c r="E346" s="64"/>
      <c r="F346" s="64"/>
      <c r="G346" s="64"/>
      <c r="H346" s="64"/>
      <c r="I346" s="64"/>
      <c r="J346" s="64"/>
      <c r="K346" s="64"/>
      <c r="L346" s="64"/>
      <c r="M346" s="64"/>
      <c r="N346" s="64"/>
    </row>
    <row r="347" spans="1:14">
      <c r="A347" s="64"/>
      <c r="B347" s="64"/>
      <c r="C347" s="64"/>
      <c r="D347" s="64"/>
      <c r="E347" s="64"/>
      <c r="F347" s="64"/>
      <c r="G347" s="64"/>
      <c r="H347" s="64"/>
      <c r="I347" s="64"/>
      <c r="J347" s="64"/>
      <c r="K347" s="64"/>
      <c r="L347" s="64"/>
      <c r="M347" s="64"/>
      <c r="N347" s="64"/>
    </row>
    <row r="348" spans="1:14">
      <c r="A348" s="64"/>
      <c r="B348" s="64"/>
      <c r="C348" s="64"/>
      <c r="D348" s="64"/>
      <c r="E348" s="64"/>
      <c r="F348" s="64"/>
      <c r="G348" s="64"/>
      <c r="H348" s="64"/>
      <c r="I348" s="64"/>
      <c r="J348" s="64"/>
      <c r="K348" s="64"/>
      <c r="L348" s="64"/>
      <c r="M348" s="64"/>
      <c r="N348" s="64"/>
    </row>
    <row r="349" spans="1:14">
      <c r="A349" s="64"/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  <c r="M349" s="64"/>
      <c r="N349" s="64"/>
    </row>
    <row r="350" spans="1:14">
      <c r="A350" s="64"/>
      <c r="B350" s="64"/>
      <c r="C350" s="64"/>
      <c r="D350" s="64"/>
      <c r="E350" s="64"/>
      <c r="F350" s="64"/>
      <c r="G350" s="64"/>
      <c r="H350" s="64"/>
      <c r="I350" s="64"/>
      <c r="J350" s="64"/>
      <c r="K350" s="64"/>
      <c r="L350" s="64"/>
      <c r="M350" s="64"/>
      <c r="N350" s="64"/>
    </row>
    <row r="351" spans="1:14">
      <c r="A351" s="64"/>
      <c r="B351" s="64"/>
      <c r="C351" s="64"/>
      <c r="D351" s="64"/>
      <c r="E351" s="64"/>
      <c r="F351" s="64"/>
      <c r="G351" s="64"/>
      <c r="H351" s="64"/>
      <c r="I351" s="64"/>
      <c r="J351" s="64"/>
      <c r="K351" s="64"/>
      <c r="L351" s="64"/>
      <c r="M351" s="64"/>
      <c r="N351" s="64"/>
    </row>
    <row r="352" spans="1:14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  <c r="L352" s="64"/>
      <c r="M352" s="64"/>
      <c r="N352" s="64"/>
    </row>
    <row r="353" spans="1:14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  <c r="L353" s="64"/>
      <c r="M353" s="64"/>
      <c r="N353" s="64"/>
    </row>
    <row r="354" spans="1:14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  <c r="M354" s="64"/>
      <c r="N354" s="64"/>
    </row>
    <row r="355" spans="1:14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  <c r="M355" s="64"/>
      <c r="N355" s="64"/>
    </row>
    <row r="356" spans="1:14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64"/>
      <c r="N356" s="64"/>
    </row>
    <row r="357" spans="1:14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  <c r="L357" s="64"/>
      <c r="M357" s="64"/>
      <c r="N357" s="64"/>
    </row>
    <row r="358" spans="1:14">
      <c r="A358" s="64"/>
      <c r="B358" s="64"/>
      <c r="C358" s="64"/>
      <c r="D358" s="64"/>
      <c r="E358" s="64"/>
      <c r="F358" s="64"/>
      <c r="G358" s="64"/>
      <c r="H358" s="64"/>
      <c r="I358" s="64"/>
      <c r="J358" s="64"/>
      <c r="K358" s="64"/>
      <c r="L358" s="64"/>
      <c r="M358" s="64"/>
      <c r="N358" s="64"/>
    </row>
    <row r="359" spans="1:14">
      <c r="A359" s="64"/>
      <c r="B359" s="64"/>
      <c r="C359" s="64"/>
      <c r="D359" s="64"/>
      <c r="E359" s="64"/>
      <c r="F359" s="64"/>
      <c r="G359" s="64"/>
      <c r="H359" s="64"/>
      <c r="I359" s="64"/>
      <c r="J359" s="64"/>
      <c r="K359" s="64"/>
      <c r="L359" s="64"/>
      <c r="M359" s="64"/>
      <c r="N359" s="64"/>
    </row>
    <row r="360" spans="1:14">
      <c r="A360" s="64"/>
      <c r="B360" s="64"/>
      <c r="C360" s="64"/>
      <c r="D360" s="64"/>
      <c r="E360" s="64"/>
      <c r="F360" s="64"/>
      <c r="G360" s="64"/>
      <c r="H360" s="64"/>
      <c r="I360" s="64"/>
      <c r="J360" s="64"/>
      <c r="K360" s="64"/>
      <c r="L360" s="64"/>
      <c r="M360" s="64"/>
      <c r="N360" s="64"/>
    </row>
    <row r="361" spans="1:14">
      <c r="A361" s="64"/>
      <c r="B361" s="64"/>
      <c r="C361" s="64"/>
      <c r="D361" s="64"/>
      <c r="E361" s="64"/>
      <c r="F361" s="64"/>
      <c r="G361" s="64"/>
      <c r="H361" s="64"/>
      <c r="I361" s="64"/>
      <c r="J361" s="64"/>
      <c r="K361" s="64"/>
      <c r="L361" s="64"/>
      <c r="M361" s="64"/>
      <c r="N361" s="64"/>
    </row>
    <row r="362" spans="1:14">
      <c r="A362" s="64"/>
      <c r="B362" s="64"/>
      <c r="C362" s="64"/>
      <c r="D362" s="64"/>
      <c r="E362" s="64"/>
      <c r="F362" s="64"/>
      <c r="G362" s="64"/>
      <c r="H362" s="64"/>
      <c r="I362" s="64"/>
      <c r="J362" s="64"/>
      <c r="K362" s="64"/>
      <c r="L362" s="64"/>
      <c r="M362" s="64"/>
      <c r="N362" s="64"/>
    </row>
    <row r="363" spans="1:14">
      <c r="A363" s="64"/>
      <c r="B363" s="64"/>
      <c r="C363" s="64"/>
      <c r="D363" s="64"/>
      <c r="E363" s="64"/>
      <c r="F363" s="64"/>
      <c r="G363" s="64"/>
      <c r="H363" s="64"/>
      <c r="I363" s="64"/>
      <c r="J363" s="64"/>
      <c r="K363" s="64"/>
      <c r="L363" s="64"/>
      <c r="M363" s="64"/>
      <c r="N363" s="64"/>
    </row>
    <row r="364" spans="1:14">
      <c r="A364" s="64"/>
      <c r="B364" s="64"/>
      <c r="C364" s="64"/>
      <c r="D364" s="64"/>
      <c r="E364" s="64"/>
      <c r="F364" s="64"/>
      <c r="G364" s="64"/>
      <c r="H364" s="64"/>
      <c r="I364" s="64"/>
      <c r="J364" s="64"/>
      <c r="K364" s="64"/>
      <c r="L364" s="64"/>
      <c r="M364" s="64"/>
      <c r="N364" s="64"/>
    </row>
    <row r="365" spans="1:14">
      <c r="A365" s="64"/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  <c r="M365" s="64"/>
      <c r="N365" s="64"/>
    </row>
    <row r="366" spans="1:14">
      <c r="A366" s="64"/>
      <c r="B366" s="64"/>
      <c r="C366" s="64"/>
      <c r="D366" s="64"/>
      <c r="E366" s="64"/>
      <c r="F366" s="64"/>
      <c r="G366" s="64"/>
      <c r="H366" s="64"/>
      <c r="I366" s="64"/>
      <c r="J366" s="64"/>
      <c r="K366" s="64"/>
      <c r="L366" s="64"/>
      <c r="M366" s="64"/>
      <c r="N366" s="64"/>
    </row>
    <row r="367" spans="1:14">
      <c r="A367" s="64"/>
      <c r="B367" s="64"/>
      <c r="C367" s="64"/>
      <c r="D367" s="64"/>
      <c r="E367" s="64"/>
      <c r="F367" s="64"/>
      <c r="G367" s="64"/>
      <c r="H367" s="64"/>
      <c r="I367" s="64"/>
      <c r="J367" s="64"/>
      <c r="K367" s="64"/>
      <c r="L367" s="64"/>
      <c r="M367" s="64"/>
      <c r="N367" s="64"/>
    </row>
    <row r="368" spans="1:14">
      <c r="A368" s="64"/>
      <c r="B368" s="64"/>
      <c r="C368" s="64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</row>
    <row r="369" spans="1:14">
      <c r="A369" s="64"/>
      <c r="B369" s="64"/>
      <c r="C369" s="64"/>
      <c r="D369" s="64"/>
      <c r="E369" s="64"/>
      <c r="F369" s="64"/>
      <c r="G369" s="64"/>
      <c r="H369" s="64"/>
      <c r="I369" s="64"/>
      <c r="J369" s="64"/>
      <c r="K369" s="64"/>
      <c r="L369" s="64"/>
      <c r="M369" s="64"/>
      <c r="N369" s="64"/>
    </row>
    <row r="370" spans="1:14">
      <c r="A370" s="64"/>
      <c r="B370" s="64"/>
      <c r="C370" s="64"/>
      <c r="D370" s="64"/>
      <c r="E370" s="64"/>
      <c r="F370" s="64"/>
      <c r="G370" s="64"/>
      <c r="H370" s="64"/>
      <c r="I370" s="64"/>
      <c r="J370" s="64"/>
      <c r="K370" s="64"/>
      <c r="L370" s="64"/>
      <c r="M370" s="64"/>
      <c r="N370" s="64"/>
    </row>
    <row r="371" spans="1:14">
      <c r="A371" s="64"/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  <c r="M371" s="64"/>
      <c r="N371" s="64"/>
    </row>
    <row r="372" spans="1:14">
      <c r="A372" s="64"/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  <c r="M372" s="64"/>
      <c r="N372" s="64"/>
    </row>
    <row r="373" spans="1:14">
      <c r="A373" s="64"/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  <c r="M373" s="64"/>
      <c r="N373" s="64"/>
    </row>
    <row r="374" spans="1:14">
      <c r="A374" s="64"/>
      <c r="B374" s="64"/>
      <c r="C374" s="64"/>
      <c r="D374" s="64"/>
      <c r="E374" s="64"/>
      <c r="F374" s="64"/>
      <c r="G374" s="64"/>
      <c r="H374" s="64"/>
      <c r="I374" s="64"/>
      <c r="J374" s="64"/>
      <c r="K374" s="64"/>
      <c r="L374" s="64"/>
      <c r="M374" s="64"/>
      <c r="N374" s="64"/>
    </row>
    <row r="375" spans="1:14">
      <c r="A375" s="64"/>
      <c r="B375" s="64"/>
      <c r="C375" s="64"/>
      <c r="D375" s="64"/>
      <c r="E375" s="64"/>
      <c r="F375" s="64"/>
      <c r="G375" s="64"/>
      <c r="H375" s="64"/>
      <c r="I375" s="64"/>
      <c r="J375" s="64"/>
      <c r="K375" s="64"/>
      <c r="L375" s="64"/>
      <c r="M375" s="64"/>
      <c r="N375" s="64"/>
    </row>
    <row r="376" spans="1:14">
      <c r="A376" s="64"/>
      <c r="B376" s="64"/>
      <c r="C376" s="64"/>
      <c r="D376" s="64"/>
      <c r="E376" s="64"/>
      <c r="F376" s="64"/>
      <c r="G376" s="64"/>
      <c r="H376" s="64"/>
      <c r="I376" s="64"/>
      <c r="J376" s="64"/>
      <c r="K376" s="64"/>
      <c r="L376" s="64"/>
      <c r="M376" s="64"/>
      <c r="N376" s="64"/>
    </row>
    <row r="377" spans="1:14">
      <c r="A377" s="64"/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  <c r="M377" s="64"/>
      <c r="N377" s="64"/>
    </row>
    <row r="378" spans="1:14">
      <c r="A378" s="64"/>
      <c r="B378" s="64"/>
      <c r="C378" s="64"/>
      <c r="D378" s="64"/>
      <c r="E378" s="64"/>
      <c r="F378" s="64"/>
      <c r="G378" s="64"/>
      <c r="H378" s="64"/>
      <c r="I378" s="64"/>
      <c r="J378" s="64"/>
      <c r="K378" s="64"/>
      <c r="L378" s="64"/>
      <c r="M378" s="64"/>
      <c r="N378" s="64"/>
    </row>
    <row r="379" spans="1:14">
      <c r="A379" s="64"/>
      <c r="B379" s="64"/>
      <c r="C379" s="64"/>
      <c r="D379" s="64"/>
      <c r="E379" s="64"/>
      <c r="F379" s="64"/>
      <c r="G379" s="64"/>
      <c r="H379" s="64"/>
      <c r="I379" s="64"/>
      <c r="J379" s="64"/>
      <c r="K379" s="64"/>
      <c r="L379" s="64"/>
      <c r="M379" s="64"/>
      <c r="N379" s="64"/>
    </row>
    <row r="380" spans="1:14">
      <c r="A380" s="64"/>
      <c r="B380" s="64"/>
      <c r="C380" s="64"/>
      <c r="D380" s="64"/>
      <c r="E380" s="64"/>
      <c r="F380" s="64"/>
      <c r="G380" s="64"/>
      <c r="H380" s="64"/>
      <c r="I380" s="64"/>
      <c r="J380" s="64"/>
      <c r="K380" s="64"/>
      <c r="L380" s="64"/>
      <c r="M380" s="64"/>
      <c r="N380" s="64"/>
    </row>
    <row r="381" spans="1:14">
      <c r="A381" s="64"/>
      <c r="B381" s="64"/>
      <c r="C381" s="64"/>
      <c r="D381" s="64"/>
      <c r="E381" s="64"/>
      <c r="F381" s="64"/>
      <c r="G381" s="64"/>
      <c r="H381" s="64"/>
      <c r="I381" s="64"/>
      <c r="J381" s="64"/>
      <c r="K381" s="64"/>
      <c r="L381" s="64"/>
      <c r="M381" s="64"/>
      <c r="N381" s="64"/>
    </row>
    <row r="382" spans="1:14">
      <c r="A382" s="64"/>
      <c r="B382" s="64"/>
      <c r="C382" s="64"/>
      <c r="D382" s="64"/>
      <c r="E382" s="64"/>
      <c r="F382" s="64"/>
      <c r="G382" s="64"/>
      <c r="H382" s="64"/>
      <c r="I382" s="64"/>
      <c r="J382" s="64"/>
      <c r="K382" s="64"/>
      <c r="L382" s="64"/>
      <c r="M382" s="64"/>
      <c r="N382" s="64"/>
    </row>
    <row r="383" spans="1:14">
      <c r="A383" s="64"/>
      <c r="B383" s="64"/>
      <c r="C383" s="64"/>
      <c r="D383" s="64"/>
      <c r="E383" s="64"/>
      <c r="F383" s="64"/>
      <c r="G383" s="64"/>
      <c r="H383" s="64"/>
      <c r="I383" s="64"/>
      <c r="J383" s="64"/>
      <c r="K383" s="64"/>
      <c r="L383" s="64"/>
      <c r="M383" s="64"/>
      <c r="N383" s="64"/>
    </row>
    <row r="384" spans="1:14">
      <c r="A384" s="64"/>
      <c r="B384" s="64"/>
      <c r="C384" s="64"/>
      <c r="D384" s="64"/>
      <c r="E384" s="64"/>
      <c r="F384" s="64"/>
      <c r="G384" s="64"/>
      <c r="H384" s="64"/>
      <c r="I384" s="64"/>
      <c r="J384" s="64"/>
      <c r="K384" s="64"/>
      <c r="L384" s="64"/>
      <c r="M384" s="64"/>
      <c r="N384" s="64"/>
    </row>
    <row r="385" spans="1:14">
      <c r="A385" s="64"/>
      <c r="B385" s="64"/>
      <c r="C385" s="64"/>
      <c r="D385" s="64"/>
      <c r="E385" s="64"/>
      <c r="F385" s="64"/>
      <c r="G385" s="64"/>
      <c r="H385" s="64"/>
      <c r="I385" s="64"/>
      <c r="J385" s="64"/>
      <c r="K385" s="64"/>
      <c r="L385" s="64"/>
      <c r="M385" s="64"/>
      <c r="N385" s="64"/>
    </row>
    <row r="386" spans="1:14">
      <c r="A386" s="64"/>
      <c r="B386" s="64"/>
      <c r="C386" s="64"/>
      <c r="D386" s="64"/>
      <c r="E386" s="64"/>
      <c r="F386" s="64"/>
      <c r="G386" s="64"/>
      <c r="H386" s="64"/>
      <c r="I386" s="64"/>
      <c r="J386" s="64"/>
      <c r="K386" s="64"/>
      <c r="L386" s="64"/>
      <c r="M386" s="64"/>
      <c r="N386" s="64"/>
    </row>
    <row r="387" spans="1:14">
      <c r="A387" s="64"/>
      <c r="B387" s="64"/>
      <c r="C387" s="64"/>
      <c r="D387" s="64"/>
      <c r="E387" s="64"/>
      <c r="F387" s="64"/>
      <c r="G387" s="64"/>
      <c r="H387" s="64"/>
      <c r="I387" s="64"/>
      <c r="J387" s="64"/>
      <c r="K387" s="64"/>
      <c r="L387" s="64"/>
      <c r="M387" s="64"/>
      <c r="N387" s="64"/>
    </row>
    <row r="388" spans="1:14">
      <c r="A388" s="64"/>
      <c r="B388" s="64"/>
      <c r="C388" s="64"/>
      <c r="D388" s="64"/>
      <c r="E388" s="64"/>
      <c r="F388" s="64"/>
      <c r="G388" s="64"/>
      <c r="H388" s="64"/>
      <c r="I388" s="64"/>
      <c r="J388" s="64"/>
      <c r="K388" s="64"/>
      <c r="L388" s="64"/>
      <c r="M388" s="64"/>
      <c r="N388" s="64"/>
    </row>
    <row r="389" spans="1:14">
      <c r="A389" s="64"/>
      <c r="B389" s="64"/>
      <c r="C389" s="64"/>
      <c r="D389" s="64"/>
      <c r="E389" s="64"/>
      <c r="F389" s="64"/>
      <c r="G389" s="64"/>
      <c r="H389" s="64"/>
      <c r="I389" s="64"/>
      <c r="J389" s="64"/>
      <c r="K389" s="64"/>
      <c r="L389" s="64"/>
      <c r="M389" s="64"/>
      <c r="N389" s="64"/>
    </row>
    <row r="390" spans="1:14">
      <c r="A390" s="64"/>
      <c r="B390" s="64"/>
      <c r="C390" s="64"/>
      <c r="D390" s="64"/>
      <c r="E390" s="64"/>
      <c r="F390" s="64"/>
      <c r="G390" s="64"/>
      <c r="H390" s="64"/>
      <c r="I390" s="64"/>
      <c r="J390" s="64"/>
      <c r="K390" s="64"/>
      <c r="L390" s="64"/>
      <c r="M390" s="64"/>
      <c r="N390" s="64"/>
    </row>
    <row r="391" spans="1:14">
      <c r="A391" s="64"/>
      <c r="B391" s="64"/>
      <c r="C391" s="64"/>
      <c r="D391" s="64"/>
      <c r="E391" s="64"/>
      <c r="F391" s="64"/>
      <c r="G391" s="64"/>
      <c r="H391" s="64"/>
      <c r="I391" s="64"/>
      <c r="J391" s="64"/>
      <c r="K391" s="64"/>
      <c r="L391" s="64"/>
      <c r="M391" s="64"/>
      <c r="N391" s="64"/>
    </row>
    <row r="392" spans="1:14">
      <c r="A392" s="64"/>
      <c r="B392" s="64"/>
      <c r="C392" s="64"/>
      <c r="D392" s="64"/>
      <c r="E392" s="64"/>
      <c r="F392" s="64"/>
      <c r="G392" s="64"/>
      <c r="H392" s="64"/>
      <c r="I392" s="64"/>
      <c r="J392" s="64"/>
      <c r="K392" s="64"/>
      <c r="L392" s="64"/>
      <c r="M392" s="64"/>
      <c r="N392" s="64"/>
    </row>
    <row r="393" spans="1:14">
      <c r="A393" s="64"/>
      <c r="B393" s="64"/>
      <c r="C393" s="64"/>
      <c r="D393" s="64"/>
      <c r="E393" s="64"/>
      <c r="F393" s="64"/>
      <c r="G393" s="64"/>
      <c r="H393" s="64"/>
      <c r="I393" s="64"/>
      <c r="J393" s="64"/>
      <c r="K393" s="64"/>
      <c r="L393" s="64"/>
      <c r="M393" s="64"/>
      <c r="N393" s="64"/>
    </row>
    <row r="394" spans="1:14">
      <c r="A394" s="64"/>
      <c r="B394" s="64"/>
      <c r="C394" s="64"/>
      <c r="D394" s="64"/>
      <c r="E394" s="64"/>
      <c r="F394" s="64"/>
      <c r="G394" s="64"/>
      <c r="H394" s="64"/>
      <c r="I394" s="64"/>
      <c r="J394" s="64"/>
      <c r="K394" s="64"/>
      <c r="L394" s="64"/>
      <c r="M394" s="64"/>
      <c r="N394" s="64"/>
    </row>
    <row r="395" spans="1:14">
      <c r="A395" s="64"/>
      <c r="B395" s="64"/>
      <c r="C395" s="64"/>
      <c r="D395" s="64"/>
      <c r="E395" s="64"/>
      <c r="F395" s="64"/>
      <c r="G395" s="64"/>
      <c r="H395" s="64"/>
      <c r="I395" s="64"/>
      <c r="J395" s="64"/>
      <c r="K395" s="64"/>
      <c r="L395" s="64"/>
      <c r="M395" s="64"/>
      <c r="N395" s="64"/>
    </row>
    <row r="396" spans="1:14">
      <c r="A396" s="64"/>
      <c r="B396" s="64"/>
      <c r="C396" s="64"/>
      <c r="D396" s="64"/>
      <c r="E396" s="64"/>
      <c r="F396" s="64"/>
      <c r="G396" s="64"/>
      <c r="H396" s="64"/>
      <c r="I396" s="64"/>
      <c r="J396" s="64"/>
      <c r="K396" s="64"/>
      <c r="L396" s="64"/>
      <c r="M396" s="64"/>
      <c r="N396" s="64"/>
    </row>
    <row r="397" spans="1:14">
      <c r="A397" s="64"/>
      <c r="B397" s="64"/>
      <c r="C397" s="64"/>
      <c r="D397" s="64"/>
      <c r="E397" s="64"/>
      <c r="F397" s="64"/>
      <c r="G397" s="64"/>
      <c r="H397" s="64"/>
      <c r="I397" s="64"/>
      <c r="J397" s="64"/>
      <c r="K397" s="64"/>
      <c r="L397" s="64"/>
      <c r="M397" s="64"/>
      <c r="N397" s="64"/>
    </row>
    <row r="398" spans="1:14">
      <c r="A398" s="64"/>
      <c r="B398" s="64"/>
      <c r="C398" s="64"/>
      <c r="D398" s="64"/>
      <c r="E398" s="64"/>
      <c r="F398" s="64"/>
      <c r="G398" s="64"/>
      <c r="H398" s="64"/>
      <c r="I398" s="64"/>
      <c r="J398" s="64"/>
      <c r="K398" s="64"/>
      <c r="L398" s="64"/>
      <c r="M398" s="64"/>
      <c r="N398" s="64"/>
    </row>
    <row r="399" spans="1:14">
      <c r="A399" s="64"/>
      <c r="B399" s="64"/>
      <c r="C399" s="64"/>
      <c r="D399" s="64"/>
      <c r="E399" s="64"/>
      <c r="F399" s="64"/>
      <c r="G399" s="64"/>
      <c r="H399" s="64"/>
      <c r="I399" s="64"/>
      <c r="J399" s="64"/>
      <c r="K399" s="64"/>
      <c r="L399" s="64"/>
      <c r="M399" s="64"/>
      <c r="N399" s="64"/>
    </row>
    <row r="400" spans="1:14">
      <c r="A400" s="64"/>
      <c r="B400" s="64"/>
      <c r="C400" s="64"/>
      <c r="D400" s="64"/>
      <c r="E400" s="64"/>
      <c r="F400" s="64"/>
      <c r="G400" s="64"/>
      <c r="H400" s="64"/>
      <c r="I400" s="64"/>
      <c r="J400" s="64"/>
      <c r="K400" s="64"/>
      <c r="L400" s="64"/>
      <c r="M400" s="64"/>
      <c r="N400" s="64"/>
    </row>
    <row r="401" spans="1:14">
      <c r="A401" s="64"/>
      <c r="B401" s="64"/>
      <c r="C401" s="64"/>
      <c r="D401" s="64"/>
      <c r="E401" s="64"/>
      <c r="F401" s="64"/>
      <c r="G401" s="64"/>
      <c r="H401" s="64"/>
      <c r="I401" s="64"/>
      <c r="J401" s="64"/>
      <c r="K401" s="64"/>
      <c r="L401" s="64"/>
      <c r="M401" s="64"/>
      <c r="N401" s="64"/>
    </row>
    <row r="402" spans="1:14">
      <c r="A402" s="64"/>
      <c r="B402" s="64"/>
      <c r="C402" s="64"/>
      <c r="D402" s="64"/>
      <c r="E402" s="64"/>
      <c r="F402" s="64"/>
      <c r="G402" s="64"/>
      <c r="H402" s="64"/>
      <c r="I402" s="64"/>
      <c r="J402" s="64"/>
      <c r="K402" s="64"/>
      <c r="L402" s="64"/>
      <c r="M402" s="64"/>
      <c r="N402" s="64"/>
    </row>
    <row r="403" spans="1:14">
      <c r="A403" s="64"/>
      <c r="B403" s="64"/>
      <c r="C403" s="64"/>
      <c r="D403" s="64"/>
      <c r="E403" s="64"/>
      <c r="F403" s="64"/>
      <c r="G403" s="64"/>
      <c r="H403" s="64"/>
      <c r="I403" s="64"/>
      <c r="J403" s="64"/>
      <c r="K403" s="64"/>
      <c r="L403" s="64"/>
      <c r="M403" s="64"/>
      <c r="N403" s="64"/>
    </row>
    <row r="404" spans="1:14">
      <c r="A404" s="64"/>
      <c r="B404" s="64"/>
      <c r="C404" s="64"/>
      <c r="D404" s="64"/>
      <c r="E404" s="64"/>
      <c r="F404" s="64"/>
      <c r="G404" s="64"/>
      <c r="H404" s="64"/>
      <c r="I404" s="64"/>
      <c r="J404" s="64"/>
      <c r="K404" s="64"/>
      <c r="L404" s="64"/>
      <c r="M404" s="64"/>
      <c r="N404" s="64"/>
    </row>
    <row r="405" spans="1:14">
      <c r="A405" s="64"/>
      <c r="B405" s="64"/>
      <c r="C405" s="64"/>
      <c r="D405" s="64"/>
      <c r="E405" s="64"/>
      <c r="F405" s="64"/>
      <c r="G405" s="64"/>
      <c r="H405" s="64"/>
      <c r="I405" s="64"/>
      <c r="J405" s="64"/>
      <c r="K405" s="64"/>
      <c r="L405" s="64"/>
      <c r="M405" s="64"/>
      <c r="N405" s="64"/>
    </row>
    <row r="406" spans="1:14">
      <c r="A406" s="64"/>
      <c r="B406" s="64"/>
      <c r="C406" s="64"/>
      <c r="D406" s="64"/>
      <c r="E406" s="64"/>
      <c r="F406" s="64"/>
      <c r="G406" s="64"/>
      <c r="H406" s="64"/>
      <c r="I406" s="64"/>
      <c r="J406" s="64"/>
      <c r="K406" s="64"/>
      <c r="L406" s="64"/>
      <c r="M406" s="64"/>
      <c r="N406" s="64"/>
    </row>
    <row r="407" spans="1:14">
      <c r="A407" s="64"/>
      <c r="B407" s="64"/>
      <c r="C407" s="64"/>
      <c r="D407" s="64"/>
      <c r="E407" s="64"/>
      <c r="F407" s="64"/>
      <c r="G407" s="64"/>
      <c r="H407" s="64"/>
      <c r="I407" s="64"/>
      <c r="J407" s="64"/>
      <c r="K407" s="64"/>
      <c r="L407" s="64"/>
      <c r="M407" s="64"/>
      <c r="N407" s="64"/>
    </row>
    <row r="408" spans="1:14">
      <c r="A408" s="64"/>
      <c r="B408" s="64"/>
      <c r="C408" s="64"/>
      <c r="D408" s="64"/>
      <c r="E408" s="64"/>
      <c r="F408" s="64"/>
      <c r="G408" s="64"/>
      <c r="H408" s="64"/>
      <c r="I408" s="64"/>
      <c r="J408" s="64"/>
      <c r="K408" s="64"/>
      <c r="L408" s="64"/>
      <c r="M408" s="64"/>
      <c r="N408" s="64"/>
    </row>
    <row r="409" spans="1:14">
      <c r="A409" s="64"/>
      <c r="B409" s="64"/>
      <c r="C409" s="64"/>
      <c r="D409" s="64"/>
      <c r="E409" s="64"/>
      <c r="F409" s="64"/>
      <c r="G409" s="64"/>
      <c r="H409" s="64"/>
      <c r="I409" s="64"/>
      <c r="J409" s="64"/>
      <c r="K409" s="64"/>
      <c r="L409" s="64"/>
      <c r="M409" s="64"/>
      <c r="N409" s="64"/>
    </row>
    <row r="410" spans="1:14">
      <c r="A410" s="64"/>
      <c r="B410" s="64"/>
      <c r="C410" s="64"/>
      <c r="D410" s="64"/>
      <c r="E410" s="64"/>
      <c r="F410" s="64"/>
      <c r="G410" s="64"/>
      <c r="H410" s="64"/>
      <c r="I410" s="64"/>
      <c r="J410" s="64"/>
      <c r="K410" s="64"/>
      <c r="L410" s="64"/>
      <c r="M410" s="64"/>
      <c r="N410" s="64"/>
    </row>
    <row r="411" spans="1:14">
      <c r="A411" s="64"/>
      <c r="B411" s="64"/>
      <c r="C411" s="64"/>
      <c r="D411" s="64"/>
      <c r="E411" s="64"/>
      <c r="F411" s="64"/>
      <c r="G411" s="64"/>
      <c r="H411" s="64"/>
      <c r="I411" s="64"/>
      <c r="J411" s="64"/>
      <c r="K411" s="64"/>
      <c r="L411" s="64"/>
      <c r="M411" s="64"/>
      <c r="N411" s="64"/>
    </row>
    <row r="412" spans="1:14">
      <c r="A412" s="64"/>
      <c r="B412" s="64"/>
      <c r="C412" s="64"/>
      <c r="D412" s="64"/>
      <c r="E412" s="64"/>
      <c r="F412" s="64"/>
      <c r="G412" s="64"/>
      <c r="H412" s="64"/>
      <c r="I412" s="64"/>
      <c r="J412" s="64"/>
      <c r="K412" s="64"/>
      <c r="L412" s="64"/>
      <c r="M412" s="64"/>
      <c r="N412" s="64"/>
    </row>
    <row r="413" spans="1:14">
      <c r="A413" s="64"/>
      <c r="B413" s="64"/>
      <c r="C413" s="64"/>
      <c r="D413" s="64"/>
      <c r="E413" s="64"/>
      <c r="F413" s="64"/>
      <c r="G413" s="64"/>
      <c r="H413" s="64"/>
      <c r="I413" s="64"/>
      <c r="J413" s="64"/>
      <c r="K413" s="64"/>
      <c r="L413" s="64"/>
      <c r="M413" s="64"/>
      <c r="N413" s="64"/>
    </row>
    <row r="414" spans="1:14">
      <c r="A414" s="64"/>
      <c r="B414" s="64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4"/>
      <c r="N414" s="64"/>
    </row>
    <row r="415" spans="1:14">
      <c r="A415" s="64"/>
      <c r="B415" s="64"/>
      <c r="C415" s="64"/>
      <c r="D415" s="64"/>
      <c r="E415" s="64"/>
      <c r="F415" s="64"/>
      <c r="G415" s="64"/>
      <c r="H415" s="64"/>
      <c r="I415" s="64"/>
      <c r="J415" s="64"/>
      <c r="K415" s="64"/>
      <c r="L415" s="64"/>
      <c r="M415" s="64"/>
      <c r="N415" s="64"/>
    </row>
    <row r="416" spans="1:14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  <c r="L416" s="64"/>
      <c r="M416" s="64"/>
      <c r="N416" s="64"/>
    </row>
    <row r="417" spans="1:14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4"/>
      <c r="N417" s="64"/>
    </row>
    <row r="418" spans="1:14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  <c r="L418" s="64"/>
      <c r="M418" s="64"/>
      <c r="N418" s="64"/>
    </row>
    <row r="419" spans="1:14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  <c r="L419" s="64"/>
      <c r="M419" s="64"/>
      <c r="N419" s="64"/>
    </row>
    <row r="420" spans="1:14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  <c r="L420" s="64"/>
      <c r="M420" s="64"/>
      <c r="N420" s="64"/>
    </row>
    <row r="421" spans="1:14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  <c r="L421" s="64"/>
      <c r="M421" s="64"/>
      <c r="N421" s="64"/>
    </row>
    <row r="422" spans="1:14">
      <c r="A422" s="64"/>
      <c r="B422" s="64"/>
      <c r="C422" s="64"/>
      <c r="D422" s="64"/>
      <c r="E422" s="64"/>
      <c r="F422" s="64"/>
      <c r="G422" s="64"/>
      <c r="H422" s="64"/>
      <c r="I422" s="64"/>
      <c r="J422" s="64"/>
      <c r="K422" s="64"/>
      <c r="L422" s="64"/>
      <c r="M422" s="64"/>
      <c r="N422" s="64"/>
    </row>
    <row r="423" spans="1:14">
      <c r="A423" s="64"/>
      <c r="B423" s="64"/>
      <c r="C423" s="64"/>
      <c r="D423" s="64"/>
      <c r="E423" s="64"/>
      <c r="F423" s="64"/>
      <c r="G423" s="64"/>
      <c r="H423" s="64"/>
      <c r="I423" s="64"/>
      <c r="J423" s="64"/>
      <c r="K423" s="64"/>
      <c r="L423" s="64"/>
      <c r="M423" s="64"/>
      <c r="N423" s="64"/>
    </row>
    <row r="424" spans="1:14">
      <c r="A424" s="64"/>
      <c r="B424" s="64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4"/>
      <c r="N424" s="64"/>
    </row>
    <row r="425" spans="1:14">
      <c r="A425" s="64"/>
      <c r="B425" s="64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4"/>
      <c r="N425" s="64"/>
    </row>
    <row r="426" spans="1:14">
      <c r="A426" s="64"/>
      <c r="B426" s="64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4"/>
      <c r="N426" s="64"/>
    </row>
    <row r="427" spans="1:14">
      <c r="A427" s="64"/>
      <c r="B427" s="64"/>
      <c r="C427" s="64"/>
      <c r="D427" s="64"/>
      <c r="E427" s="64"/>
      <c r="F427" s="64"/>
      <c r="G427" s="64"/>
      <c r="H427" s="64"/>
      <c r="I427" s="64"/>
      <c r="J427" s="64"/>
      <c r="K427" s="64"/>
      <c r="L427" s="64"/>
      <c r="M427" s="64"/>
      <c r="N427" s="64"/>
    </row>
    <row r="428" spans="1:14">
      <c r="A428" s="64"/>
      <c r="B428" s="64"/>
      <c r="C428" s="64"/>
      <c r="D428" s="64"/>
      <c r="E428" s="64"/>
      <c r="F428" s="64"/>
      <c r="G428" s="64"/>
      <c r="H428" s="64"/>
      <c r="I428" s="64"/>
      <c r="J428" s="64"/>
      <c r="K428" s="64"/>
      <c r="L428" s="64"/>
      <c r="M428" s="64"/>
      <c r="N428" s="64"/>
    </row>
    <row r="429" spans="1:14">
      <c r="A429" s="64"/>
      <c r="B429" s="64"/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4"/>
      <c r="N429" s="64"/>
    </row>
    <row r="430" spans="1:14">
      <c r="A430" s="64"/>
      <c r="B430" s="64"/>
      <c r="C430" s="64"/>
      <c r="D430" s="64"/>
      <c r="E430" s="64"/>
      <c r="F430" s="64"/>
      <c r="G430" s="64"/>
      <c r="H430" s="64"/>
      <c r="I430" s="64"/>
      <c r="J430" s="64"/>
      <c r="K430" s="64"/>
      <c r="L430" s="64"/>
      <c r="M430" s="64"/>
      <c r="N430" s="64"/>
    </row>
    <row r="431" spans="1:14">
      <c r="A431" s="64"/>
      <c r="B431" s="64"/>
      <c r="C431" s="64"/>
      <c r="D431" s="64"/>
      <c r="E431" s="64"/>
      <c r="F431" s="64"/>
      <c r="G431" s="64"/>
      <c r="H431" s="64"/>
      <c r="I431" s="64"/>
      <c r="J431" s="64"/>
      <c r="K431" s="64"/>
      <c r="L431" s="64"/>
      <c r="M431" s="64"/>
      <c r="N431" s="64"/>
    </row>
    <row r="432" spans="1:14">
      <c r="A432" s="64"/>
      <c r="B432" s="64"/>
      <c r="C432" s="64"/>
      <c r="D432" s="64"/>
      <c r="E432" s="64"/>
      <c r="F432" s="64"/>
      <c r="G432" s="64"/>
      <c r="H432" s="64"/>
      <c r="I432" s="64"/>
      <c r="J432" s="64"/>
      <c r="K432" s="64"/>
      <c r="L432" s="64"/>
      <c r="M432" s="64"/>
      <c r="N432" s="64"/>
    </row>
    <row r="433" spans="1:14">
      <c r="A433" s="64"/>
      <c r="B433" s="64"/>
      <c r="C433" s="64"/>
      <c r="D433" s="64"/>
      <c r="E433" s="64"/>
      <c r="F433" s="64"/>
      <c r="G433" s="64"/>
      <c r="H433" s="64"/>
      <c r="I433" s="64"/>
      <c r="J433" s="64"/>
      <c r="K433" s="64"/>
      <c r="L433" s="64"/>
      <c r="M433" s="64"/>
      <c r="N433" s="64"/>
    </row>
    <row r="434" spans="1:14">
      <c r="A434" s="64"/>
      <c r="B434" s="64"/>
      <c r="C434" s="64"/>
      <c r="D434" s="64"/>
      <c r="E434" s="64"/>
      <c r="F434" s="64"/>
      <c r="G434" s="64"/>
      <c r="H434" s="64"/>
      <c r="I434" s="64"/>
      <c r="J434" s="64"/>
      <c r="K434" s="64"/>
      <c r="L434" s="64"/>
      <c r="M434" s="64"/>
      <c r="N434" s="64"/>
    </row>
    <row r="435" spans="1:14">
      <c r="A435" s="64"/>
      <c r="B435" s="64"/>
      <c r="C435" s="64"/>
      <c r="D435" s="64"/>
      <c r="E435" s="64"/>
      <c r="F435" s="64"/>
      <c r="G435" s="64"/>
      <c r="H435" s="64"/>
      <c r="I435" s="64"/>
      <c r="J435" s="64"/>
      <c r="K435" s="64"/>
      <c r="L435" s="64"/>
      <c r="M435" s="64"/>
      <c r="N435" s="64"/>
    </row>
    <row r="436" spans="1:14">
      <c r="A436" s="64"/>
      <c r="B436" s="64"/>
      <c r="C436" s="64"/>
      <c r="D436" s="64"/>
      <c r="E436" s="64"/>
      <c r="F436" s="64"/>
      <c r="G436" s="64"/>
      <c r="H436" s="64"/>
      <c r="I436" s="64"/>
      <c r="J436" s="64"/>
      <c r="K436" s="64"/>
      <c r="L436" s="64"/>
      <c r="M436" s="64"/>
      <c r="N436" s="64"/>
    </row>
    <row r="437" spans="1:14">
      <c r="A437" s="64"/>
      <c r="B437" s="64"/>
      <c r="C437" s="64"/>
      <c r="D437" s="64"/>
      <c r="E437" s="64"/>
      <c r="F437" s="64"/>
      <c r="G437" s="64"/>
      <c r="H437" s="64"/>
      <c r="I437" s="64"/>
      <c r="J437" s="64"/>
      <c r="K437" s="64"/>
      <c r="L437" s="64"/>
      <c r="M437" s="64"/>
      <c r="N437" s="64"/>
    </row>
    <row r="438" spans="1:14">
      <c r="A438" s="64"/>
      <c r="B438" s="64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4"/>
      <c r="N438" s="64"/>
    </row>
    <row r="439" spans="1:14">
      <c r="A439" s="64"/>
      <c r="B439" s="64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4"/>
      <c r="N439" s="64"/>
    </row>
    <row r="440" spans="1:14">
      <c r="A440" s="64"/>
      <c r="B440" s="64"/>
      <c r="C440" s="64"/>
      <c r="D440" s="64"/>
      <c r="E440" s="64"/>
      <c r="F440" s="64"/>
      <c r="G440" s="64"/>
      <c r="H440" s="64"/>
      <c r="I440" s="64"/>
      <c r="J440" s="64"/>
      <c r="K440" s="64"/>
      <c r="L440" s="64"/>
      <c r="M440" s="64"/>
      <c r="N440" s="64"/>
    </row>
    <row r="441" spans="1:14">
      <c r="A441" s="64"/>
      <c r="B441" s="64"/>
      <c r="C441" s="64"/>
      <c r="D441" s="64"/>
      <c r="E441" s="64"/>
      <c r="F441" s="64"/>
      <c r="G441" s="64"/>
      <c r="H441" s="64"/>
      <c r="I441" s="64"/>
      <c r="J441" s="64"/>
      <c r="K441" s="64"/>
      <c r="L441" s="64"/>
      <c r="M441" s="64"/>
      <c r="N441" s="64"/>
    </row>
    <row r="442" spans="1:14">
      <c r="A442" s="64"/>
      <c r="B442" s="64"/>
      <c r="C442" s="64"/>
      <c r="D442" s="64"/>
      <c r="E442" s="64"/>
      <c r="F442" s="64"/>
      <c r="G442" s="64"/>
      <c r="H442" s="64"/>
      <c r="I442" s="64"/>
      <c r="J442" s="64"/>
      <c r="K442" s="64"/>
      <c r="L442" s="64"/>
      <c r="M442" s="64"/>
      <c r="N442" s="64"/>
    </row>
    <row r="443" spans="1:14">
      <c r="A443" s="64"/>
      <c r="B443" s="64"/>
      <c r="C443" s="64"/>
      <c r="D443" s="64"/>
      <c r="E443" s="64"/>
      <c r="F443" s="64"/>
      <c r="G443" s="64"/>
      <c r="H443" s="64"/>
      <c r="I443" s="64"/>
      <c r="J443" s="64"/>
      <c r="K443" s="64"/>
      <c r="L443" s="64"/>
      <c r="M443" s="64"/>
      <c r="N443" s="64"/>
    </row>
    <row r="444" spans="1:14">
      <c r="A444" s="64"/>
      <c r="B444" s="64"/>
      <c r="C444" s="64"/>
      <c r="D444" s="64"/>
      <c r="E444" s="64"/>
      <c r="F444" s="64"/>
      <c r="G444" s="64"/>
      <c r="H444" s="64"/>
      <c r="I444" s="64"/>
      <c r="J444" s="64"/>
      <c r="K444" s="64"/>
      <c r="L444" s="64"/>
      <c r="M444" s="64"/>
      <c r="N444" s="64"/>
    </row>
    <row r="445" spans="1:14">
      <c r="A445" s="64"/>
      <c r="B445" s="64"/>
      <c r="C445" s="64"/>
      <c r="D445" s="64"/>
      <c r="E445" s="64"/>
      <c r="F445" s="64"/>
      <c r="G445" s="64"/>
      <c r="H445" s="64"/>
      <c r="I445" s="64"/>
      <c r="J445" s="64"/>
      <c r="K445" s="64"/>
      <c r="L445" s="64"/>
      <c r="M445" s="64"/>
      <c r="N445" s="64"/>
    </row>
    <row r="446" spans="1:14">
      <c r="A446" s="64"/>
      <c r="B446" s="64"/>
      <c r="C446" s="64"/>
      <c r="D446" s="64"/>
      <c r="E446" s="64"/>
      <c r="F446" s="64"/>
      <c r="G446" s="64"/>
      <c r="H446" s="64"/>
      <c r="I446" s="64"/>
      <c r="J446" s="64"/>
      <c r="K446" s="64"/>
      <c r="L446" s="64"/>
      <c r="M446" s="64"/>
      <c r="N446" s="64"/>
    </row>
    <row r="447" spans="1:14">
      <c r="A447" s="64"/>
      <c r="B447" s="64"/>
      <c r="C447" s="64"/>
      <c r="D447" s="64"/>
      <c r="E447" s="64"/>
      <c r="F447" s="64"/>
      <c r="G447" s="64"/>
      <c r="H447" s="64"/>
      <c r="I447" s="64"/>
      <c r="J447" s="64"/>
      <c r="K447" s="64"/>
      <c r="L447" s="64"/>
      <c r="M447" s="64"/>
      <c r="N447" s="64"/>
    </row>
    <row r="448" spans="1:14">
      <c r="A448" s="64"/>
      <c r="B448" s="64"/>
      <c r="C448" s="64"/>
      <c r="D448" s="64"/>
      <c r="E448" s="64"/>
      <c r="F448" s="64"/>
      <c r="G448" s="64"/>
      <c r="H448" s="64"/>
      <c r="I448" s="64"/>
      <c r="J448" s="64"/>
      <c r="K448" s="64"/>
      <c r="L448" s="64"/>
      <c r="M448" s="64"/>
      <c r="N448" s="64"/>
    </row>
    <row r="449" spans="1:14">
      <c r="A449" s="64"/>
      <c r="B449" s="64"/>
      <c r="C449" s="64"/>
      <c r="D449" s="64"/>
      <c r="E449" s="64"/>
      <c r="F449" s="64"/>
      <c r="G449" s="64"/>
      <c r="H449" s="64"/>
      <c r="I449" s="64"/>
      <c r="J449" s="64"/>
      <c r="K449" s="64"/>
      <c r="L449" s="64"/>
      <c r="M449" s="64"/>
      <c r="N449" s="64"/>
    </row>
    <row r="450" spans="1:14">
      <c r="A450" s="64"/>
      <c r="B450" s="64"/>
      <c r="C450" s="64"/>
      <c r="D450" s="64"/>
      <c r="E450" s="64"/>
      <c r="F450" s="64"/>
      <c r="G450" s="64"/>
      <c r="H450" s="64"/>
      <c r="I450" s="64"/>
      <c r="J450" s="64"/>
      <c r="K450" s="64"/>
      <c r="L450" s="64"/>
      <c r="M450" s="64"/>
      <c r="N450" s="64"/>
    </row>
    <row r="451" spans="1:14">
      <c r="A451" s="64"/>
      <c r="B451" s="64"/>
      <c r="C451" s="64"/>
      <c r="D451" s="64"/>
      <c r="E451" s="64"/>
      <c r="F451" s="64"/>
      <c r="G451" s="64"/>
      <c r="H451" s="64"/>
      <c r="I451" s="64"/>
      <c r="J451" s="64"/>
      <c r="K451" s="64"/>
      <c r="L451" s="64"/>
      <c r="M451" s="64"/>
      <c r="N451" s="64"/>
    </row>
    <row r="452" spans="1:14">
      <c r="A452" s="64"/>
      <c r="B452" s="64"/>
      <c r="C452" s="64"/>
      <c r="D452" s="64"/>
      <c r="E452" s="64"/>
      <c r="F452" s="64"/>
      <c r="G452" s="64"/>
      <c r="H452" s="64"/>
      <c r="I452" s="64"/>
      <c r="J452" s="64"/>
      <c r="K452" s="64"/>
      <c r="L452" s="64"/>
      <c r="M452" s="64"/>
      <c r="N452" s="64"/>
    </row>
    <row r="453" spans="1:14">
      <c r="A453" s="64"/>
      <c r="B453" s="64"/>
      <c r="C453" s="64"/>
      <c r="D453" s="64"/>
      <c r="E453" s="64"/>
      <c r="F453" s="64"/>
      <c r="G453" s="64"/>
      <c r="H453" s="64"/>
      <c r="I453" s="64"/>
      <c r="J453" s="64"/>
      <c r="K453" s="64"/>
      <c r="L453" s="64"/>
      <c r="M453" s="64"/>
      <c r="N453" s="64"/>
    </row>
    <row r="454" spans="1:14">
      <c r="A454" s="64"/>
      <c r="B454" s="64"/>
      <c r="C454" s="64"/>
      <c r="D454" s="64"/>
      <c r="E454" s="64"/>
      <c r="F454" s="64"/>
      <c r="G454" s="64"/>
      <c r="H454" s="64"/>
      <c r="I454" s="64"/>
      <c r="J454" s="64"/>
      <c r="K454" s="64"/>
      <c r="L454" s="64"/>
      <c r="M454" s="64"/>
      <c r="N454" s="64"/>
    </row>
    <row r="455" spans="1:14">
      <c r="A455" s="64"/>
      <c r="B455" s="64"/>
      <c r="C455" s="64"/>
      <c r="D455" s="64"/>
      <c r="E455" s="64"/>
      <c r="F455" s="64"/>
      <c r="G455" s="64"/>
      <c r="H455" s="64"/>
      <c r="I455" s="64"/>
      <c r="J455" s="64"/>
      <c r="K455" s="64"/>
      <c r="L455" s="64"/>
      <c r="M455" s="64"/>
      <c r="N455" s="64"/>
    </row>
    <row r="456" spans="1:14">
      <c r="A456" s="64"/>
      <c r="B456" s="64"/>
      <c r="C456" s="64"/>
      <c r="D456" s="64"/>
      <c r="E456" s="64"/>
      <c r="F456" s="64"/>
      <c r="G456" s="64"/>
      <c r="H456" s="64"/>
      <c r="I456" s="64"/>
      <c r="J456" s="64"/>
      <c r="K456" s="64"/>
      <c r="L456" s="64"/>
      <c r="M456" s="64"/>
      <c r="N456" s="64"/>
    </row>
    <row r="457" spans="1:14">
      <c r="A457" s="64"/>
      <c r="B457" s="64"/>
      <c r="C457" s="64"/>
      <c r="D457" s="64"/>
      <c r="E457" s="64"/>
      <c r="F457" s="64"/>
      <c r="G457" s="64"/>
      <c r="H457" s="64"/>
      <c r="I457" s="64"/>
      <c r="J457" s="64"/>
      <c r="K457" s="64"/>
      <c r="L457" s="64"/>
      <c r="M457" s="64"/>
      <c r="N457" s="64"/>
    </row>
    <row r="458" spans="1:14">
      <c r="A458" s="64"/>
      <c r="B458" s="64"/>
      <c r="C458" s="64"/>
      <c r="D458" s="64"/>
      <c r="E458" s="64"/>
      <c r="F458" s="64"/>
      <c r="G458" s="64"/>
      <c r="H458" s="64"/>
      <c r="I458" s="64"/>
      <c r="J458" s="64"/>
      <c r="K458" s="64"/>
      <c r="L458" s="64"/>
      <c r="M458" s="64"/>
      <c r="N458" s="64"/>
    </row>
    <row r="459" spans="1:14">
      <c r="A459" s="64"/>
      <c r="B459" s="64"/>
      <c r="C459" s="64"/>
      <c r="D459" s="64"/>
      <c r="E459" s="64"/>
      <c r="F459" s="64"/>
      <c r="G459" s="64"/>
      <c r="H459" s="64"/>
      <c r="I459" s="64"/>
      <c r="J459" s="64"/>
      <c r="K459" s="64"/>
      <c r="L459" s="64"/>
      <c r="M459" s="64"/>
      <c r="N459" s="64"/>
    </row>
    <row r="460" spans="1:14">
      <c r="A460" s="64"/>
      <c r="B460" s="64"/>
      <c r="C460" s="64"/>
      <c r="D460" s="64"/>
      <c r="E460" s="64"/>
      <c r="F460" s="64"/>
      <c r="G460" s="64"/>
      <c r="H460" s="64"/>
      <c r="I460" s="64"/>
      <c r="J460" s="64"/>
      <c r="K460" s="64"/>
      <c r="L460" s="64"/>
      <c r="M460" s="64"/>
      <c r="N460" s="64"/>
    </row>
    <row r="461" spans="1:14">
      <c r="A461" s="64"/>
      <c r="B461" s="64"/>
      <c r="C461" s="64"/>
      <c r="D461" s="64"/>
      <c r="E461" s="64"/>
      <c r="F461" s="64"/>
      <c r="G461" s="64"/>
      <c r="H461" s="64"/>
      <c r="I461" s="64"/>
      <c r="J461" s="64"/>
      <c r="K461" s="64"/>
      <c r="L461" s="64"/>
      <c r="M461" s="64"/>
      <c r="N461" s="64"/>
    </row>
    <row r="462" spans="1:14">
      <c r="A462" s="64"/>
      <c r="B462" s="64"/>
      <c r="C462" s="64"/>
      <c r="D462" s="64"/>
      <c r="E462" s="64"/>
      <c r="F462" s="64"/>
      <c r="G462" s="64"/>
      <c r="H462" s="64"/>
      <c r="I462" s="64"/>
      <c r="J462" s="64"/>
      <c r="K462" s="64"/>
      <c r="L462" s="64"/>
      <c r="M462" s="64"/>
      <c r="N462" s="64"/>
    </row>
    <row r="463" spans="1:14">
      <c r="A463" s="64"/>
      <c r="B463" s="64"/>
      <c r="C463" s="64"/>
      <c r="D463" s="64"/>
      <c r="E463" s="64"/>
      <c r="F463" s="64"/>
      <c r="G463" s="64"/>
      <c r="H463" s="64"/>
      <c r="I463" s="64"/>
      <c r="J463" s="64"/>
      <c r="K463" s="64"/>
      <c r="L463" s="64"/>
      <c r="M463" s="64"/>
      <c r="N463" s="64"/>
    </row>
    <row r="464" spans="1:14">
      <c r="A464" s="64"/>
      <c r="B464" s="64"/>
      <c r="C464" s="64"/>
      <c r="D464" s="64"/>
      <c r="E464" s="64"/>
      <c r="F464" s="64"/>
      <c r="G464" s="64"/>
      <c r="H464" s="64"/>
      <c r="I464" s="64"/>
      <c r="J464" s="64"/>
      <c r="K464" s="64"/>
      <c r="L464" s="64"/>
      <c r="M464" s="64"/>
      <c r="N464" s="64"/>
    </row>
    <row r="465" spans="1:14">
      <c r="A465" s="64"/>
      <c r="B465" s="64"/>
      <c r="C465" s="64"/>
      <c r="D465" s="64"/>
      <c r="E465" s="64"/>
      <c r="F465" s="64"/>
      <c r="G465" s="64"/>
      <c r="H465" s="64"/>
      <c r="I465" s="64"/>
      <c r="J465" s="64"/>
      <c r="K465" s="64"/>
      <c r="L465" s="64"/>
      <c r="M465" s="64"/>
      <c r="N465" s="64"/>
    </row>
    <row r="466" spans="1:14">
      <c r="A466" s="64"/>
      <c r="B466" s="64"/>
      <c r="C466" s="64"/>
      <c r="D466" s="64"/>
      <c r="E466" s="64"/>
      <c r="F466" s="64"/>
      <c r="G466" s="64"/>
      <c r="H466" s="64"/>
      <c r="I466" s="64"/>
      <c r="J466" s="64"/>
      <c r="K466" s="64"/>
      <c r="L466" s="64"/>
      <c r="M466" s="64"/>
      <c r="N466" s="64"/>
    </row>
    <row r="467" spans="1:14">
      <c r="A467" s="64"/>
      <c r="B467" s="64"/>
      <c r="C467" s="64"/>
      <c r="D467" s="64"/>
      <c r="E467" s="64"/>
      <c r="F467" s="64"/>
      <c r="G467" s="64"/>
      <c r="H467" s="64"/>
      <c r="I467" s="64"/>
      <c r="J467" s="64"/>
      <c r="K467" s="64"/>
      <c r="L467" s="64"/>
      <c r="M467" s="64"/>
      <c r="N467" s="64"/>
    </row>
    <row r="468" spans="1:14">
      <c r="A468" s="64"/>
      <c r="B468" s="64"/>
      <c r="C468" s="64"/>
      <c r="D468" s="64"/>
      <c r="E468" s="64"/>
      <c r="F468" s="64"/>
      <c r="G468" s="64"/>
      <c r="H468" s="64"/>
      <c r="I468" s="64"/>
      <c r="J468" s="64"/>
      <c r="K468" s="64"/>
      <c r="L468" s="64"/>
      <c r="M468" s="64"/>
      <c r="N468" s="64"/>
    </row>
    <row r="469" spans="1:14">
      <c r="A469" s="64"/>
      <c r="B469" s="64"/>
      <c r="C469" s="64"/>
      <c r="D469" s="64"/>
      <c r="E469" s="64"/>
      <c r="F469" s="64"/>
      <c r="G469" s="64"/>
      <c r="H469" s="64"/>
      <c r="I469" s="64"/>
      <c r="J469" s="64"/>
      <c r="K469" s="64"/>
      <c r="L469" s="64"/>
      <c r="M469" s="64"/>
      <c r="N469" s="64"/>
    </row>
    <row r="470" spans="1:14">
      <c r="A470" s="64"/>
      <c r="B470" s="64"/>
      <c r="C470" s="64"/>
      <c r="D470" s="64"/>
      <c r="E470" s="64"/>
      <c r="F470" s="64"/>
      <c r="G470" s="64"/>
      <c r="H470" s="64"/>
      <c r="I470" s="64"/>
      <c r="J470" s="64"/>
      <c r="K470" s="64"/>
      <c r="L470" s="64"/>
      <c r="M470" s="64"/>
      <c r="N470" s="64"/>
    </row>
    <row r="471" spans="1:14">
      <c r="A471" s="64"/>
      <c r="B471" s="64"/>
      <c r="C471" s="64"/>
      <c r="D471" s="64"/>
      <c r="E471" s="64"/>
      <c r="F471" s="64"/>
      <c r="G471" s="64"/>
      <c r="H471" s="64"/>
      <c r="I471" s="64"/>
      <c r="J471" s="64"/>
      <c r="K471" s="64"/>
      <c r="L471" s="64"/>
      <c r="M471" s="64"/>
      <c r="N471" s="64"/>
    </row>
    <row r="472" spans="1:14">
      <c r="A472" s="64"/>
      <c r="B472" s="64"/>
      <c r="C472" s="64"/>
      <c r="D472" s="64"/>
      <c r="E472" s="64"/>
      <c r="F472" s="64"/>
      <c r="G472" s="64"/>
      <c r="H472" s="64"/>
      <c r="I472" s="64"/>
      <c r="J472" s="64"/>
      <c r="K472" s="64"/>
      <c r="L472" s="64"/>
      <c r="M472" s="64"/>
      <c r="N472" s="64"/>
    </row>
    <row r="473" spans="1:14">
      <c r="A473" s="64"/>
      <c r="B473" s="64"/>
      <c r="C473" s="64"/>
      <c r="D473" s="64"/>
      <c r="E473" s="64"/>
      <c r="F473" s="64"/>
      <c r="G473" s="64"/>
      <c r="H473" s="64"/>
      <c r="I473" s="64"/>
      <c r="J473" s="64"/>
      <c r="K473" s="64"/>
      <c r="L473" s="64"/>
      <c r="M473" s="64"/>
      <c r="N473" s="64"/>
    </row>
    <row r="474" spans="1:14">
      <c r="A474" s="64"/>
      <c r="B474" s="64"/>
      <c r="C474" s="64"/>
      <c r="D474" s="64"/>
      <c r="E474" s="64"/>
      <c r="F474" s="64"/>
      <c r="G474" s="64"/>
      <c r="H474" s="64"/>
      <c r="I474" s="64"/>
      <c r="J474" s="64"/>
      <c r="K474" s="64"/>
      <c r="L474" s="64"/>
      <c r="M474" s="64"/>
      <c r="N474" s="64"/>
    </row>
    <row r="475" spans="1:14">
      <c r="A475" s="64"/>
      <c r="B475" s="64"/>
      <c r="C475" s="64"/>
      <c r="D475" s="64"/>
      <c r="E475" s="64"/>
      <c r="F475" s="64"/>
      <c r="G475" s="64"/>
      <c r="H475" s="64"/>
      <c r="I475" s="64"/>
      <c r="J475" s="64"/>
      <c r="K475" s="64"/>
      <c r="L475" s="64"/>
      <c r="M475" s="64"/>
      <c r="N475" s="64"/>
    </row>
    <row r="476" spans="1:14">
      <c r="A476" s="64"/>
      <c r="B476" s="64"/>
      <c r="C476" s="64"/>
      <c r="D476" s="64"/>
      <c r="E476" s="64"/>
      <c r="F476" s="64"/>
      <c r="G476" s="64"/>
      <c r="H476" s="64"/>
      <c r="I476" s="64"/>
      <c r="J476" s="64"/>
      <c r="K476" s="64"/>
      <c r="L476" s="64"/>
      <c r="M476" s="64"/>
      <c r="N476" s="64"/>
    </row>
    <row r="477" spans="1:14">
      <c r="A477" s="64"/>
      <c r="B477" s="64"/>
      <c r="C477" s="64"/>
      <c r="D477" s="64"/>
      <c r="E477" s="64"/>
      <c r="F477" s="64"/>
      <c r="G477" s="64"/>
      <c r="H477" s="64"/>
      <c r="I477" s="64"/>
      <c r="J477" s="64"/>
      <c r="K477" s="64"/>
      <c r="L477" s="64"/>
      <c r="M477" s="64"/>
      <c r="N477" s="64"/>
    </row>
    <row r="478" spans="1:14">
      <c r="A478" s="64"/>
      <c r="B478" s="64"/>
      <c r="C478" s="64"/>
      <c r="D478" s="64"/>
      <c r="E478" s="64"/>
      <c r="F478" s="64"/>
      <c r="G478" s="64"/>
      <c r="H478" s="64"/>
      <c r="I478" s="64"/>
      <c r="J478" s="64"/>
      <c r="K478" s="64"/>
      <c r="L478" s="64"/>
      <c r="M478" s="64"/>
      <c r="N478" s="64"/>
    </row>
    <row r="479" spans="1:14">
      <c r="A479" s="64"/>
      <c r="B479" s="64"/>
      <c r="C479" s="64"/>
      <c r="D479" s="64"/>
      <c r="E479" s="64"/>
      <c r="F479" s="64"/>
      <c r="G479" s="64"/>
      <c r="H479" s="64"/>
      <c r="I479" s="64"/>
      <c r="J479" s="64"/>
      <c r="K479" s="64"/>
      <c r="L479" s="64"/>
      <c r="M479" s="64"/>
      <c r="N479" s="64"/>
    </row>
    <row r="480" spans="1:14">
      <c r="A480" s="64"/>
      <c r="B480" s="64"/>
      <c r="C480" s="64"/>
      <c r="D480" s="64"/>
      <c r="E480" s="64"/>
      <c r="F480" s="64"/>
      <c r="G480" s="64"/>
      <c r="H480" s="64"/>
      <c r="I480" s="64"/>
      <c r="J480" s="64"/>
      <c r="K480" s="64"/>
      <c r="L480" s="64"/>
      <c r="M480" s="64"/>
      <c r="N480" s="64"/>
    </row>
    <row r="481" spans="1:14">
      <c r="A481" s="64"/>
      <c r="B481" s="64"/>
      <c r="C481" s="64"/>
      <c r="D481" s="64"/>
      <c r="E481" s="64"/>
      <c r="F481" s="64"/>
      <c r="G481" s="64"/>
      <c r="H481" s="64"/>
      <c r="I481" s="64"/>
      <c r="J481" s="64"/>
      <c r="K481" s="64"/>
      <c r="L481" s="64"/>
      <c r="M481" s="64"/>
      <c r="N481" s="64"/>
    </row>
    <row r="482" spans="1:14">
      <c r="A482" s="64"/>
      <c r="B482" s="64"/>
      <c r="C482" s="64"/>
      <c r="D482" s="64"/>
      <c r="E482" s="64"/>
      <c r="F482" s="64"/>
      <c r="G482" s="64"/>
      <c r="H482" s="64"/>
      <c r="I482" s="64"/>
      <c r="J482" s="64"/>
      <c r="K482" s="64"/>
      <c r="L482" s="64"/>
      <c r="M482" s="64"/>
      <c r="N482" s="64"/>
    </row>
    <row r="483" spans="1:14">
      <c r="A483" s="64"/>
      <c r="B483" s="64"/>
      <c r="C483" s="64"/>
      <c r="D483" s="64"/>
      <c r="E483" s="64"/>
      <c r="F483" s="64"/>
      <c r="G483" s="64"/>
      <c r="H483" s="64"/>
      <c r="I483" s="64"/>
      <c r="J483" s="64"/>
      <c r="K483" s="64"/>
      <c r="L483" s="64"/>
      <c r="M483" s="64"/>
      <c r="N483" s="64"/>
    </row>
    <row r="484" spans="1:14">
      <c r="A484" s="64"/>
      <c r="B484" s="64"/>
      <c r="C484" s="64"/>
      <c r="D484" s="64"/>
      <c r="E484" s="64"/>
      <c r="F484" s="64"/>
      <c r="G484" s="64"/>
      <c r="H484" s="64"/>
      <c r="I484" s="64"/>
      <c r="J484" s="64"/>
      <c r="K484" s="64"/>
      <c r="L484" s="64"/>
      <c r="M484" s="64"/>
      <c r="N484" s="64"/>
    </row>
    <row r="485" spans="1:14">
      <c r="A485" s="64"/>
      <c r="B485" s="64"/>
      <c r="C485" s="64"/>
      <c r="D485" s="64"/>
      <c r="E485" s="64"/>
      <c r="F485" s="64"/>
      <c r="G485" s="64"/>
      <c r="H485" s="64"/>
      <c r="I485" s="64"/>
      <c r="J485" s="64"/>
      <c r="K485" s="64"/>
      <c r="L485" s="64"/>
      <c r="M485" s="64"/>
      <c r="N485" s="64"/>
    </row>
    <row r="486" spans="1:14">
      <c r="A486" s="64"/>
      <c r="B486" s="64"/>
      <c r="C486" s="64"/>
      <c r="D486" s="64"/>
      <c r="E486" s="64"/>
      <c r="F486" s="64"/>
      <c r="G486" s="64"/>
      <c r="H486" s="64"/>
      <c r="I486" s="64"/>
      <c r="J486" s="64"/>
      <c r="K486" s="64"/>
      <c r="L486" s="64"/>
      <c r="M486" s="64"/>
      <c r="N486" s="64"/>
    </row>
    <row r="487" spans="1:14">
      <c r="A487" s="64"/>
      <c r="B487" s="64"/>
      <c r="C487" s="64"/>
      <c r="D487" s="64"/>
      <c r="E487" s="64"/>
      <c r="F487" s="64"/>
      <c r="G487" s="64"/>
      <c r="H487" s="64"/>
      <c r="I487" s="64"/>
      <c r="J487" s="64"/>
      <c r="K487" s="64"/>
      <c r="L487" s="64"/>
      <c r="M487" s="64"/>
      <c r="N487" s="64"/>
    </row>
    <row r="488" spans="1:14">
      <c r="A488" s="64"/>
      <c r="B488" s="64"/>
      <c r="C488" s="64"/>
      <c r="D488" s="64"/>
      <c r="E488" s="64"/>
      <c r="F488" s="64"/>
      <c r="G488" s="64"/>
      <c r="H488" s="64"/>
      <c r="I488" s="64"/>
      <c r="J488" s="64"/>
      <c r="K488" s="64"/>
      <c r="L488" s="64"/>
      <c r="M488" s="64"/>
      <c r="N488" s="64"/>
    </row>
    <row r="489" spans="1:14">
      <c r="A489" s="64"/>
      <c r="B489" s="64"/>
      <c r="C489" s="64"/>
      <c r="D489" s="64"/>
      <c r="E489" s="64"/>
      <c r="F489" s="64"/>
      <c r="G489" s="64"/>
      <c r="H489" s="64"/>
      <c r="I489" s="64"/>
      <c r="J489" s="64"/>
      <c r="K489" s="64"/>
      <c r="L489" s="64"/>
      <c r="M489" s="64"/>
      <c r="N489" s="64"/>
    </row>
    <row r="490" spans="1:14">
      <c r="A490" s="64"/>
      <c r="B490" s="64"/>
      <c r="C490" s="64"/>
      <c r="D490" s="64"/>
      <c r="E490" s="64"/>
      <c r="F490" s="64"/>
      <c r="G490" s="64"/>
      <c r="H490" s="64"/>
      <c r="I490" s="64"/>
      <c r="J490" s="64"/>
      <c r="K490" s="64"/>
      <c r="L490" s="64"/>
      <c r="M490" s="64"/>
      <c r="N490" s="64"/>
    </row>
    <row r="491" spans="1:14">
      <c r="A491" s="64"/>
      <c r="B491" s="64"/>
      <c r="C491" s="64"/>
      <c r="D491" s="64"/>
      <c r="E491" s="64"/>
      <c r="F491" s="64"/>
      <c r="G491" s="64"/>
      <c r="H491" s="64"/>
      <c r="I491" s="64"/>
      <c r="J491" s="64"/>
      <c r="K491" s="64"/>
      <c r="L491" s="64"/>
      <c r="M491" s="64"/>
      <c r="N491" s="64"/>
    </row>
    <row r="492" spans="1:14">
      <c r="A492" s="64"/>
      <c r="B492" s="64"/>
      <c r="C492" s="64"/>
      <c r="D492" s="64"/>
      <c r="E492" s="64"/>
      <c r="F492" s="64"/>
      <c r="G492" s="64"/>
      <c r="H492" s="64"/>
      <c r="I492" s="64"/>
      <c r="J492" s="64"/>
      <c r="K492" s="64"/>
      <c r="L492" s="64"/>
      <c r="M492" s="64"/>
      <c r="N492" s="64"/>
    </row>
    <row r="493" spans="1:14">
      <c r="A493" s="64"/>
      <c r="B493" s="64"/>
      <c r="C493" s="64"/>
      <c r="D493" s="64"/>
      <c r="E493" s="64"/>
      <c r="F493" s="64"/>
      <c r="G493" s="64"/>
      <c r="H493" s="64"/>
      <c r="I493" s="64"/>
      <c r="J493" s="64"/>
      <c r="K493" s="64"/>
      <c r="L493" s="64"/>
      <c r="M493" s="64"/>
      <c r="N493" s="64"/>
    </row>
    <row r="494" spans="1:14">
      <c r="A494" s="64"/>
      <c r="B494" s="64"/>
      <c r="C494" s="64"/>
      <c r="D494" s="64"/>
      <c r="E494" s="64"/>
      <c r="F494" s="64"/>
      <c r="G494" s="64"/>
      <c r="H494" s="64"/>
      <c r="I494" s="64"/>
      <c r="J494" s="64"/>
      <c r="K494" s="64"/>
      <c r="L494" s="64"/>
      <c r="M494" s="64"/>
      <c r="N494" s="64"/>
    </row>
    <row r="495" spans="1:14">
      <c r="A495" s="64"/>
      <c r="B495" s="64"/>
      <c r="C495" s="64"/>
      <c r="D495" s="64"/>
      <c r="E495" s="64"/>
      <c r="F495" s="64"/>
      <c r="G495" s="64"/>
      <c r="H495" s="64"/>
      <c r="I495" s="64"/>
      <c r="J495" s="64"/>
      <c r="K495" s="64"/>
      <c r="L495" s="64"/>
      <c r="M495" s="64"/>
      <c r="N495" s="64"/>
    </row>
    <row r="496" spans="1:14">
      <c r="A496" s="64"/>
      <c r="B496" s="64"/>
      <c r="C496" s="64"/>
      <c r="D496" s="64"/>
      <c r="E496" s="64"/>
      <c r="F496" s="64"/>
      <c r="G496" s="64"/>
      <c r="H496" s="64"/>
      <c r="I496" s="64"/>
      <c r="J496" s="64"/>
      <c r="K496" s="64"/>
      <c r="L496" s="64"/>
      <c r="M496" s="64"/>
      <c r="N496" s="64"/>
    </row>
    <row r="497" spans="1:14">
      <c r="A497" s="64"/>
      <c r="B497" s="64"/>
      <c r="C497" s="64"/>
      <c r="D497" s="64"/>
      <c r="E497" s="64"/>
      <c r="F497" s="64"/>
      <c r="G497" s="64"/>
      <c r="H497" s="64"/>
      <c r="I497" s="64"/>
      <c r="J497" s="64"/>
      <c r="K497" s="64"/>
      <c r="L497" s="64"/>
      <c r="M497" s="64"/>
      <c r="N497" s="64"/>
    </row>
    <row r="498" spans="1:14">
      <c r="A498" s="64"/>
      <c r="B498" s="64"/>
      <c r="C498" s="64"/>
      <c r="D498" s="64"/>
      <c r="E498" s="64"/>
      <c r="F498" s="64"/>
      <c r="G498" s="64"/>
      <c r="H498" s="64"/>
      <c r="I498" s="64"/>
      <c r="J498" s="64"/>
      <c r="K498" s="64"/>
      <c r="L498" s="64"/>
      <c r="M498" s="64"/>
      <c r="N498" s="64"/>
    </row>
    <row r="499" spans="1:14">
      <c r="A499" s="64"/>
      <c r="B499" s="64"/>
      <c r="C499" s="64"/>
      <c r="D499" s="64"/>
      <c r="E499" s="64"/>
      <c r="F499" s="64"/>
      <c r="G499" s="64"/>
      <c r="H499" s="64"/>
      <c r="I499" s="64"/>
      <c r="J499" s="64"/>
      <c r="K499" s="64"/>
      <c r="L499" s="64"/>
      <c r="M499" s="64"/>
      <c r="N499" s="64"/>
    </row>
    <row r="500" spans="1:14">
      <c r="A500" s="64"/>
      <c r="B500" s="64"/>
      <c r="C500" s="64"/>
      <c r="D500" s="64"/>
      <c r="E500" s="64"/>
      <c r="F500" s="64"/>
      <c r="G500" s="64"/>
      <c r="H500" s="64"/>
      <c r="I500" s="64"/>
      <c r="J500" s="64"/>
      <c r="K500" s="64"/>
      <c r="L500" s="64"/>
      <c r="M500" s="64"/>
      <c r="N500" s="64"/>
    </row>
    <row r="501" spans="1:14">
      <c r="A501" s="64"/>
      <c r="B501" s="64"/>
      <c r="C501" s="64"/>
      <c r="D501" s="64"/>
      <c r="E501" s="64"/>
      <c r="F501" s="64"/>
      <c r="G501" s="64"/>
      <c r="H501" s="64"/>
      <c r="I501" s="64"/>
      <c r="J501" s="64"/>
      <c r="K501" s="64"/>
      <c r="L501" s="64"/>
      <c r="M501" s="64"/>
      <c r="N501" s="64"/>
    </row>
    <row r="502" spans="1:14">
      <c r="A502" s="64"/>
      <c r="B502" s="64"/>
      <c r="C502" s="64"/>
      <c r="D502" s="64"/>
      <c r="E502" s="64"/>
      <c r="F502" s="64"/>
      <c r="G502" s="64"/>
      <c r="H502" s="64"/>
      <c r="I502" s="64"/>
      <c r="J502" s="64"/>
      <c r="K502" s="64"/>
      <c r="L502" s="64"/>
      <c r="M502" s="64"/>
      <c r="N502" s="64"/>
    </row>
    <row r="503" spans="1:14">
      <c r="A503" s="64"/>
      <c r="B503" s="64"/>
      <c r="C503" s="64"/>
      <c r="D503" s="64"/>
      <c r="E503" s="64"/>
      <c r="F503" s="64"/>
      <c r="G503" s="64"/>
      <c r="H503" s="64"/>
      <c r="I503" s="64"/>
      <c r="J503" s="64"/>
      <c r="K503" s="64"/>
      <c r="L503" s="64"/>
      <c r="M503" s="64"/>
      <c r="N503" s="64"/>
    </row>
    <row r="504" spans="1:14">
      <c r="A504" s="64"/>
      <c r="B504" s="64"/>
      <c r="C504" s="64"/>
      <c r="D504" s="64"/>
      <c r="E504" s="64"/>
      <c r="F504" s="64"/>
      <c r="G504" s="64"/>
      <c r="H504" s="64"/>
      <c r="I504" s="64"/>
      <c r="J504" s="64"/>
      <c r="K504" s="64"/>
      <c r="L504" s="64"/>
      <c r="M504" s="64"/>
      <c r="N504" s="64"/>
    </row>
    <row r="505" spans="1:14">
      <c r="A505" s="64"/>
      <c r="B505" s="64"/>
      <c r="C505" s="64"/>
      <c r="D505" s="64"/>
      <c r="E505" s="64"/>
      <c r="F505" s="64"/>
      <c r="G505" s="64"/>
      <c r="H505" s="64"/>
      <c r="I505" s="64"/>
      <c r="J505" s="64"/>
      <c r="K505" s="64"/>
      <c r="L505" s="64"/>
      <c r="M505" s="64"/>
      <c r="N505" s="64"/>
    </row>
    <row r="506" spans="1:14">
      <c r="A506" s="64"/>
      <c r="B506" s="64"/>
      <c r="C506" s="64"/>
      <c r="D506" s="64"/>
      <c r="E506" s="64"/>
      <c r="F506" s="64"/>
      <c r="G506" s="64"/>
      <c r="H506" s="64"/>
      <c r="I506" s="64"/>
      <c r="J506" s="64"/>
      <c r="K506" s="64"/>
      <c r="L506" s="64"/>
      <c r="M506" s="64"/>
      <c r="N506" s="64"/>
    </row>
    <row r="507" spans="1:14">
      <c r="A507" s="64"/>
      <c r="B507" s="64"/>
      <c r="C507" s="64"/>
      <c r="D507" s="64"/>
      <c r="E507" s="64"/>
      <c r="F507" s="64"/>
      <c r="G507" s="64"/>
      <c r="H507" s="64"/>
      <c r="I507" s="64"/>
      <c r="J507" s="64"/>
      <c r="K507" s="64"/>
      <c r="L507" s="64"/>
      <c r="M507" s="64"/>
      <c r="N507" s="64"/>
    </row>
    <row r="508" spans="1:14">
      <c r="A508" s="64"/>
      <c r="B508" s="64"/>
      <c r="C508" s="64"/>
      <c r="D508" s="64"/>
      <c r="E508" s="64"/>
      <c r="F508" s="64"/>
      <c r="G508" s="64"/>
      <c r="H508" s="64"/>
      <c r="I508" s="64"/>
      <c r="J508" s="64"/>
      <c r="K508" s="64"/>
      <c r="L508" s="64"/>
      <c r="M508" s="64"/>
      <c r="N508" s="64"/>
    </row>
    <row r="509" spans="1:14">
      <c r="A509" s="64"/>
      <c r="B509" s="64"/>
      <c r="C509" s="64"/>
      <c r="D509" s="64"/>
      <c r="E509" s="64"/>
      <c r="F509" s="64"/>
      <c r="G509" s="64"/>
      <c r="H509" s="64"/>
      <c r="I509" s="64"/>
      <c r="J509" s="64"/>
      <c r="K509" s="64"/>
      <c r="L509" s="64"/>
      <c r="M509" s="64"/>
      <c r="N509" s="64"/>
    </row>
    <row r="510" spans="1:14">
      <c r="A510" s="64"/>
      <c r="B510" s="64"/>
      <c r="C510" s="64"/>
      <c r="D510" s="64"/>
      <c r="E510" s="64"/>
      <c r="F510" s="64"/>
      <c r="G510" s="64"/>
      <c r="H510" s="64"/>
      <c r="I510" s="64"/>
      <c r="J510" s="64"/>
      <c r="K510" s="64"/>
      <c r="L510" s="64"/>
      <c r="M510" s="64"/>
      <c r="N510" s="64"/>
    </row>
    <row r="511" spans="1:14">
      <c r="A511" s="64"/>
      <c r="B511" s="64"/>
      <c r="C511" s="64"/>
      <c r="D511" s="64"/>
      <c r="E511" s="64"/>
      <c r="F511" s="64"/>
      <c r="G511" s="64"/>
      <c r="H511" s="64"/>
      <c r="I511" s="64"/>
      <c r="J511" s="64"/>
      <c r="K511" s="64"/>
      <c r="L511" s="64"/>
      <c r="M511" s="64"/>
      <c r="N511" s="64"/>
    </row>
    <row r="512" spans="1:14">
      <c r="A512" s="64"/>
      <c r="B512" s="64"/>
      <c r="C512" s="64"/>
      <c r="D512" s="64"/>
      <c r="E512" s="64"/>
      <c r="F512" s="64"/>
      <c r="G512" s="64"/>
      <c r="H512" s="64"/>
      <c r="I512" s="64"/>
      <c r="J512" s="64"/>
      <c r="K512" s="64"/>
      <c r="L512" s="64"/>
      <c r="M512" s="64"/>
      <c r="N512" s="64"/>
    </row>
    <row r="513" spans="1:14">
      <c r="A513" s="64"/>
      <c r="B513" s="64"/>
      <c r="C513" s="64"/>
      <c r="D513" s="64"/>
      <c r="E513" s="64"/>
      <c r="F513" s="64"/>
      <c r="G513" s="64"/>
      <c r="H513" s="64"/>
      <c r="I513" s="64"/>
      <c r="J513" s="64"/>
      <c r="K513" s="64"/>
      <c r="L513" s="64"/>
      <c r="M513" s="64"/>
      <c r="N513" s="64"/>
    </row>
    <row r="514" spans="1:14">
      <c r="A514" s="64"/>
      <c r="B514" s="64"/>
      <c r="C514" s="64"/>
      <c r="D514" s="64"/>
      <c r="E514" s="64"/>
      <c r="F514" s="64"/>
      <c r="G514" s="64"/>
      <c r="H514" s="64"/>
      <c r="I514" s="64"/>
      <c r="J514" s="64"/>
      <c r="K514" s="64"/>
      <c r="L514" s="64"/>
      <c r="M514" s="64"/>
      <c r="N514" s="64"/>
    </row>
    <row r="515" spans="1:14">
      <c r="A515" s="64"/>
      <c r="B515" s="64"/>
      <c r="C515" s="64"/>
      <c r="D515" s="64"/>
      <c r="E515" s="64"/>
      <c r="F515" s="64"/>
      <c r="G515" s="64"/>
      <c r="H515" s="64"/>
      <c r="I515" s="64"/>
      <c r="J515" s="64"/>
      <c r="K515" s="64"/>
      <c r="L515" s="64"/>
      <c r="M515" s="64"/>
      <c r="N515" s="64"/>
    </row>
    <row r="516" spans="1:14">
      <c r="A516" s="64"/>
      <c r="B516" s="64"/>
      <c r="C516" s="64"/>
      <c r="D516" s="64"/>
      <c r="E516" s="64"/>
      <c r="F516" s="64"/>
      <c r="G516" s="64"/>
      <c r="H516" s="64"/>
      <c r="I516" s="64"/>
      <c r="J516" s="64"/>
      <c r="K516" s="64"/>
      <c r="L516" s="64"/>
      <c r="M516" s="64"/>
      <c r="N516" s="64"/>
    </row>
    <row r="517" spans="1:14">
      <c r="A517" s="64"/>
      <c r="B517" s="64"/>
      <c r="C517" s="64"/>
      <c r="D517" s="64"/>
      <c r="E517" s="64"/>
      <c r="F517" s="64"/>
      <c r="G517" s="64"/>
      <c r="H517" s="64"/>
      <c r="I517" s="64"/>
      <c r="J517" s="64"/>
      <c r="K517" s="64"/>
      <c r="L517" s="64"/>
      <c r="M517" s="64"/>
      <c r="N517" s="64"/>
    </row>
    <row r="518" spans="1:14">
      <c r="A518" s="64"/>
      <c r="B518" s="64"/>
      <c r="C518" s="64"/>
      <c r="D518" s="64"/>
      <c r="E518" s="64"/>
      <c r="F518" s="64"/>
      <c r="G518" s="64"/>
      <c r="H518" s="64"/>
      <c r="I518" s="64"/>
      <c r="J518" s="64"/>
      <c r="K518" s="64"/>
      <c r="L518" s="64"/>
      <c r="M518" s="64"/>
      <c r="N518" s="64"/>
    </row>
    <row r="519" spans="1:14">
      <c r="A519" s="64"/>
      <c r="B519" s="64"/>
      <c r="C519" s="64"/>
      <c r="D519" s="64"/>
      <c r="E519" s="64"/>
      <c r="F519" s="64"/>
      <c r="G519" s="64"/>
      <c r="H519" s="64"/>
      <c r="I519" s="64"/>
      <c r="J519" s="64"/>
      <c r="K519" s="64"/>
      <c r="L519" s="64"/>
      <c r="M519" s="64"/>
      <c r="N519" s="64"/>
    </row>
    <row r="520" spans="1:14">
      <c r="A520" s="64"/>
      <c r="B520" s="64"/>
      <c r="C520" s="64"/>
      <c r="D520" s="64"/>
      <c r="E520" s="64"/>
      <c r="F520" s="64"/>
      <c r="G520" s="64"/>
      <c r="H520" s="64"/>
      <c r="I520" s="64"/>
      <c r="J520" s="64"/>
      <c r="K520" s="64"/>
      <c r="L520" s="64"/>
      <c r="M520" s="64"/>
      <c r="N520" s="64"/>
    </row>
    <row r="521" spans="1:14">
      <c r="A521" s="64"/>
      <c r="B521" s="64"/>
      <c r="C521" s="64"/>
      <c r="D521" s="64"/>
      <c r="E521" s="64"/>
      <c r="F521" s="64"/>
      <c r="G521" s="64"/>
      <c r="H521" s="64"/>
      <c r="I521" s="64"/>
      <c r="J521" s="64"/>
      <c r="K521" s="64"/>
      <c r="L521" s="64"/>
      <c r="M521" s="64"/>
      <c r="N521" s="64"/>
    </row>
    <row r="522" spans="1:14">
      <c r="A522" s="64"/>
      <c r="B522" s="64"/>
      <c r="C522" s="64"/>
      <c r="D522" s="64"/>
      <c r="E522" s="64"/>
      <c r="F522" s="64"/>
      <c r="G522" s="64"/>
      <c r="H522" s="64"/>
      <c r="I522" s="64"/>
      <c r="J522" s="64"/>
      <c r="K522" s="64"/>
      <c r="L522" s="64"/>
      <c r="M522" s="64"/>
      <c r="N522" s="64"/>
    </row>
    <row r="523" spans="1:14">
      <c r="A523" s="64"/>
      <c r="B523" s="64"/>
      <c r="C523" s="64"/>
      <c r="D523" s="64"/>
      <c r="E523" s="64"/>
      <c r="F523" s="64"/>
      <c r="G523" s="64"/>
      <c r="H523" s="64"/>
      <c r="I523" s="64"/>
      <c r="J523" s="64"/>
      <c r="K523" s="64"/>
      <c r="L523" s="64"/>
      <c r="M523" s="64"/>
      <c r="N523" s="64"/>
    </row>
    <row r="524" spans="1:14">
      <c r="A524" s="64"/>
      <c r="B524" s="64"/>
      <c r="C524" s="64"/>
      <c r="D524" s="64"/>
      <c r="E524" s="64"/>
      <c r="F524" s="64"/>
      <c r="G524" s="64"/>
      <c r="H524" s="64"/>
      <c r="I524" s="64"/>
      <c r="J524" s="64"/>
      <c r="K524" s="64"/>
      <c r="L524" s="64"/>
      <c r="M524" s="64"/>
      <c r="N524" s="64"/>
    </row>
    <row r="525" spans="1:14">
      <c r="A525" s="64"/>
      <c r="B525" s="64"/>
      <c r="C525" s="64"/>
      <c r="D525" s="64"/>
      <c r="E525" s="64"/>
      <c r="F525" s="64"/>
      <c r="G525" s="64"/>
      <c r="H525" s="64"/>
      <c r="I525" s="64"/>
      <c r="J525" s="64"/>
      <c r="K525" s="64"/>
      <c r="L525" s="64"/>
      <c r="M525" s="64"/>
      <c r="N525" s="64"/>
    </row>
    <row r="526" spans="1:14">
      <c r="A526" s="64"/>
      <c r="B526" s="64"/>
      <c r="C526" s="64"/>
      <c r="D526" s="64"/>
      <c r="E526" s="64"/>
      <c r="F526" s="64"/>
      <c r="G526" s="64"/>
      <c r="H526" s="64"/>
      <c r="I526" s="64"/>
      <c r="J526" s="64"/>
      <c r="K526" s="64"/>
      <c r="L526" s="64"/>
      <c r="M526" s="64"/>
      <c r="N526" s="64"/>
    </row>
    <row r="527" spans="1:14">
      <c r="A527" s="64"/>
      <c r="B527" s="64"/>
      <c r="C527" s="64"/>
      <c r="D527" s="64"/>
      <c r="E527" s="64"/>
      <c r="F527" s="64"/>
      <c r="G527" s="64"/>
      <c r="H527" s="64"/>
      <c r="I527" s="64"/>
      <c r="J527" s="64"/>
      <c r="K527" s="64"/>
      <c r="L527" s="64"/>
      <c r="M527" s="64"/>
      <c r="N527" s="64"/>
    </row>
    <row r="528" spans="1:14">
      <c r="A528" s="64"/>
      <c r="B528" s="64"/>
      <c r="C528" s="64"/>
      <c r="D528" s="64"/>
      <c r="E528" s="64"/>
      <c r="F528" s="64"/>
      <c r="G528" s="64"/>
      <c r="H528" s="64"/>
      <c r="I528" s="64"/>
      <c r="J528" s="64"/>
      <c r="K528" s="64"/>
      <c r="L528" s="64"/>
      <c r="M528" s="64"/>
      <c r="N528" s="64"/>
    </row>
    <row r="529" spans="1:14">
      <c r="A529" s="64"/>
      <c r="B529" s="64"/>
      <c r="C529" s="64"/>
      <c r="D529" s="64"/>
      <c r="E529" s="64"/>
      <c r="F529" s="64"/>
      <c r="G529" s="64"/>
      <c r="H529" s="64"/>
      <c r="I529" s="64"/>
      <c r="J529" s="64"/>
      <c r="K529" s="64"/>
      <c r="L529" s="64"/>
      <c r="M529" s="64"/>
      <c r="N529" s="64"/>
    </row>
    <row r="530" spans="1:14">
      <c r="A530" s="64"/>
      <c r="B530" s="64"/>
      <c r="C530" s="64"/>
      <c r="D530" s="64"/>
      <c r="E530" s="64"/>
      <c r="F530" s="64"/>
      <c r="G530" s="64"/>
      <c r="H530" s="64"/>
      <c r="I530" s="64"/>
      <c r="J530" s="64"/>
      <c r="K530" s="64"/>
      <c r="L530" s="64"/>
      <c r="M530" s="64"/>
      <c r="N530" s="64"/>
    </row>
    <row r="531" spans="1:14">
      <c r="A531" s="64"/>
      <c r="B531" s="64"/>
      <c r="C531" s="64"/>
      <c r="D531" s="64"/>
      <c r="E531" s="64"/>
      <c r="F531" s="64"/>
      <c r="G531" s="64"/>
      <c r="H531" s="64"/>
      <c r="I531" s="64"/>
      <c r="J531" s="64"/>
      <c r="K531" s="64"/>
      <c r="L531" s="64"/>
      <c r="M531" s="64"/>
      <c r="N531" s="64"/>
    </row>
    <row r="532" spans="1:14">
      <c r="A532" s="64"/>
      <c r="B532" s="64"/>
      <c r="C532" s="64"/>
      <c r="D532" s="64"/>
      <c r="E532" s="64"/>
      <c r="F532" s="64"/>
      <c r="G532" s="64"/>
      <c r="H532" s="64"/>
      <c r="I532" s="64"/>
      <c r="J532" s="64"/>
      <c r="K532" s="64"/>
      <c r="L532" s="64"/>
      <c r="M532" s="64"/>
      <c r="N532" s="64"/>
    </row>
    <row r="533" spans="1:14">
      <c r="A533" s="64"/>
      <c r="B533" s="64"/>
      <c r="C533" s="64"/>
      <c r="D533" s="64"/>
      <c r="E533" s="64"/>
      <c r="F533" s="64"/>
      <c r="G533" s="64"/>
      <c r="H533" s="64"/>
      <c r="I533" s="64"/>
      <c r="J533" s="64"/>
      <c r="K533" s="64"/>
      <c r="L533" s="64"/>
      <c r="M533" s="64"/>
      <c r="N533" s="64"/>
    </row>
    <row r="534" spans="1:14">
      <c r="A534" s="64"/>
      <c r="B534" s="64"/>
      <c r="C534" s="64"/>
      <c r="D534" s="64"/>
      <c r="E534" s="64"/>
      <c r="F534" s="64"/>
      <c r="G534" s="64"/>
      <c r="H534" s="64"/>
      <c r="I534" s="64"/>
      <c r="J534" s="64"/>
      <c r="K534" s="64"/>
      <c r="L534" s="64"/>
      <c r="M534" s="64"/>
      <c r="N534" s="64"/>
    </row>
    <row r="535" spans="1:14">
      <c r="A535" s="64"/>
      <c r="B535" s="64"/>
      <c r="C535" s="64"/>
      <c r="D535" s="64"/>
      <c r="E535" s="64"/>
      <c r="F535" s="64"/>
      <c r="G535" s="64"/>
      <c r="H535" s="64"/>
      <c r="I535" s="64"/>
      <c r="J535" s="64"/>
      <c r="K535" s="64"/>
      <c r="L535" s="64"/>
      <c r="M535" s="64"/>
      <c r="N535" s="64"/>
    </row>
    <row r="536" spans="1:14">
      <c r="A536" s="64"/>
      <c r="B536" s="64"/>
      <c r="C536" s="64"/>
      <c r="D536" s="64"/>
      <c r="E536" s="64"/>
      <c r="F536" s="64"/>
      <c r="G536" s="64"/>
      <c r="H536" s="64"/>
      <c r="I536" s="64"/>
      <c r="J536" s="64"/>
      <c r="K536" s="64"/>
      <c r="L536" s="64"/>
      <c r="M536" s="64"/>
      <c r="N536" s="64"/>
    </row>
    <row r="537" spans="1:14">
      <c r="A537" s="64"/>
      <c r="B537" s="64"/>
      <c r="C537" s="64"/>
      <c r="D537" s="64"/>
      <c r="E537" s="64"/>
      <c r="F537" s="64"/>
      <c r="G537" s="64"/>
      <c r="H537" s="64"/>
      <c r="I537" s="64"/>
      <c r="J537" s="64"/>
      <c r="K537" s="64"/>
      <c r="L537" s="64"/>
      <c r="M537" s="64"/>
      <c r="N537" s="64"/>
    </row>
    <row r="538" spans="1:14">
      <c r="A538" s="64"/>
      <c r="B538" s="64"/>
      <c r="C538" s="64"/>
      <c r="D538" s="64"/>
      <c r="E538" s="64"/>
      <c r="F538" s="64"/>
      <c r="G538" s="64"/>
      <c r="H538" s="64"/>
      <c r="I538" s="64"/>
      <c r="J538" s="64"/>
      <c r="K538" s="64"/>
      <c r="L538" s="64"/>
      <c r="M538" s="64"/>
      <c r="N538" s="64"/>
    </row>
    <row r="539" spans="1:14">
      <c r="A539" s="64"/>
      <c r="B539" s="64"/>
      <c r="C539" s="64"/>
      <c r="D539" s="64"/>
      <c r="E539" s="64"/>
      <c r="F539" s="64"/>
      <c r="G539" s="64"/>
      <c r="H539" s="64"/>
      <c r="I539" s="64"/>
      <c r="J539" s="64"/>
      <c r="K539" s="64"/>
      <c r="L539" s="64"/>
      <c r="M539" s="64"/>
      <c r="N539" s="64"/>
    </row>
    <row r="540" spans="1:14">
      <c r="A540" s="64"/>
      <c r="B540" s="64"/>
      <c r="C540" s="64"/>
      <c r="D540" s="64"/>
      <c r="E540" s="64"/>
      <c r="F540" s="64"/>
      <c r="G540" s="64"/>
      <c r="H540" s="64"/>
      <c r="I540" s="64"/>
      <c r="J540" s="64"/>
      <c r="K540" s="64"/>
      <c r="L540" s="64"/>
      <c r="M540" s="64"/>
      <c r="N540" s="64"/>
    </row>
    <row r="541" spans="1:14">
      <c r="A541" s="64"/>
      <c r="B541" s="64"/>
      <c r="C541" s="64"/>
      <c r="D541" s="64"/>
      <c r="E541" s="64"/>
      <c r="F541" s="64"/>
      <c r="G541" s="64"/>
      <c r="H541" s="64"/>
      <c r="I541" s="64"/>
      <c r="J541" s="64"/>
      <c r="K541" s="64"/>
      <c r="L541" s="64"/>
      <c r="M541" s="64"/>
      <c r="N541" s="64"/>
    </row>
    <row r="542" spans="1:14">
      <c r="A542" s="64"/>
      <c r="B542" s="64"/>
      <c r="C542" s="64"/>
      <c r="D542" s="64"/>
      <c r="E542" s="64"/>
      <c r="F542" s="64"/>
      <c r="G542" s="64"/>
      <c r="H542" s="64"/>
      <c r="I542" s="64"/>
      <c r="J542" s="64"/>
      <c r="K542" s="64"/>
      <c r="L542" s="64"/>
      <c r="M542" s="64"/>
      <c r="N542" s="64"/>
    </row>
    <row r="543" spans="1:14">
      <c r="A543" s="64"/>
      <c r="B543" s="64"/>
      <c r="C543" s="64"/>
      <c r="D543" s="64"/>
      <c r="E543" s="64"/>
      <c r="F543" s="64"/>
      <c r="G543" s="64"/>
      <c r="H543" s="64"/>
      <c r="I543" s="64"/>
      <c r="J543" s="64"/>
      <c r="K543" s="64"/>
      <c r="L543" s="64"/>
      <c r="M543" s="64"/>
      <c r="N543" s="64"/>
    </row>
    <row r="544" spans="1:14">
      <c r="A544" s="64"/>
      <c r="B544" s="64"/>
      <c r="C544" s="64"/>
      <c r="D544" s="64"/>
      <c r="E544" s="64"/>
      <c r="F544" s="64"/>
      <c r="G544" s="64"/>
      <c r="H544" s="64"/>
      <c r="I544" s="64"/>
      <c r="J544" s="64"/>
      <c r="K544" s="64"/>
      <c r="L544" s="64"/>
      <c r="M544" s="64"/>
      <c r="N544" s="64"/>
    </row>
    <row r="545" spans="1:14">
      <c r="A545" s="64"/>
      <c r="B545" s="64"/>
      <c r="C545" s="64"/>
      <c r="D545" s="64"/>
      <c r="E545" s="64"/>
      <c r="F545" s="64"/>
      <c r="G545" s="64"/>
      <c r="H545" s="64"/>
      <c r="I545" s="64"/>
      <c r="J545" s="64"/>
      <c r="K545" s="64"/>
      <c r="L545" s="64"/>
      <c r="M545" s="64"/>
      <c r="N545" s="64"/>
    </row>
    <row r="546" spans="1:14">
      <c r="A546" s="64"/>
      <c r="B546" s="64"/>
      <c r="C546" s="64"/>
      <c r="D546" s="64"/>
      <c r="E546" s="64"/>
      <c r="F546" s="64"/>
      <c r="G546" s="64"/>
      <c r="H546" s="64"/>
      <c r="I546" s="64"/>
      <c r="J546" s="64"/>
      <c r="K546" s="64"/>
      <c r="L546" s="64"/>
      <c r="M546" s="64"/>
      <c r="N546" s="64"/>
    </row>
    <row r="547" spans="1:14">
      <c r="A547" s="64"/>
      <c r="B547" s="64"/>
      <c r="C547" s="64"/>
      <c r="D547" s="64"/>
      <c r="E547" s="64"/>
      <c r="F547" s="64"/>
      <c r="G547" s="64"/>
      <c r="H547" s="64"/>
      <c r="I547" s="64"/>
      <c r="J547" s="64"/>
      <c r="K547" s="64"/>
      <c r="L547" s="64"/>
      <c r="M547" s="64"/>
      <c r="N547" s="64"/>
    </row>
    <row r="548" spans="1:14">
      <c r="A548" s="64"/>
      <c r="B548" s="64"/>
      <c r="C548" s="64"/>
      <c r="D548" s="64"/>
      <c r="E548" s="64"/>
      <c r="F548" s="64"/>
      <c r="G548" s="64"/>
      <c r="H548" s="64"/>
      <c r="I548" s="64"/>
      <c r="J548" s="64"/>
      <c r="K548" s="64"/>
      <c r="L548" s="64"/>
      <c r="M548" s="64"/>
      <c r="N548" s="64"/>
    </row>
    <row r="549" spans="1:14">
      <c r="A549" s="64"/>
      <c r="B549" s="64"/>
      <c r="C549" s="64"/>
      <c r="D549" s="64"/>
      <c r="E549" s="64"/>
      <c r="F549" s="64"/>
      <c r="G549" s="64"/>
      <c r="H549" s="64"/>
      <c r="I549" s="64"/>
      <c r="J549" s="64"/>
      <c r="K549" s="64"/>
      <c r="L549" s="64"/>
      <c r="M549" s="64"/>
      <c r="N549" s="64"/>
    </row>
    <row r="550" spans="1:14">
      <c r="A550" s="64"/>
      <c r="B550" s="64"/>
      <c r="C550" s="64"/>
      <c r="D550" s="64"/>
      <c r="E550" s="64"/>
      <c r="F550" s="64"/>
      <c r="G550" s="64"/>
      <c r="H550" s="64"/>
      <c r="I550" s="64"/>
      <c r="J550" s="64"/>
      <c r="K550" s="64"/>
      <c r="L550" s="64"/>
      <c r="M550" s="64"/>
      <c r="N550" s="64"/>
    </row>
    <row r="551" spans="1:14">
      <c r="A551" s="64"/>
      <c r="B551" s="64"/>
      <c r="C551" s="64"/>
      <c r="D551" s="64"/>
      <c r="E551" s="64"/>
      <c r="F551" s="64"/>
      <c r="G551" s="64"/>
      <c r="H551" s="64"/>
      <c r="I551" s="64"/>
      <c r="J551" s="64"/>
      <c r="K551" s="64"/>
      <c r="L551" s="64"/>
      <c r="M551" s="64"/>
      <c r="N551" s="64"/>
    </row>
    <row r="552" spans="1:14">
      <c r="A552" s="64"/>
      <c r="B552" s="64"/>
      <c r="C552" s="64"/>
      <c r="D552" s="64"/>
      <c r="E552" s="64"/>
      <c r="F552" s="64"/>
      <c r="G552" s="64"/>
      <c r="H552" s="64"/>
      <c r="I552" s="64"/>
      <c r="J552" s="64"/>
      <c r="K552" s="64"/>
      <c r="L552" s="64"/>
      <c r="M552" s="64"/>
      <c r="N552" s="64"/>
    </row>
    <row r="553" spans="1:14">
      <c r="A553" s="64"/>
      <c r="B553" s="64"/>
      <c r="C553" s="64"/>
      <c r="D553" s="64"/>
      <c r="E553" s="64"/>
      <c r="F553" s="64"/>
      <c r="G553" s="64"/>
      <c r="H553" s="64"/>
      <c r="I553" s="64"/>
      <c r="J553" s="64"/>
      <c r="K553" s="64"/>
      <c r="L553" s="64"/>
      <c r="M553" s="64"/>
      <c r="N553" s="64"/>
    </row>
    <row r="554" spans="1:14">
      <c r="A554" s="64"/>
      <c r="B554" s="64"/>
      <c r="C554" s="64"/>
      <c r="D554" s="64"/>
      <c r="E554" s="64"/>
      <c r="F554" s="64"/>
      <c r="G554" s="64"/>
      <c r="H554" s="64"/>
      <c r="I554" s="64"/>
      <c r="J554" s="64"/>
      <c r="K554" s="64"/>
      <c r="L554" s="64"/>
      <c r="M554" s="64"/>
      <c r="N554" s="64"/>
    </row>
    <row r="555" spans="1:14">
      <c r="A555" s="64"/>
      <c r="B555" s="64"/>
      <c r="C555" s="64"/>
      <c r="D555" s="64"/>
      <c r="E555" s="64"/>
      <c r="F555" s="64"/>
      <c r="G555" s="64"/>
      <c r="H555" s="64"/>
      <c r="I555" s="64"/>
      <c r="J555" s="64"/>
      <c r="K555" s="64"/>
      <c r="L555" s="64"/>
      <c r="M555" s="64"/>
      <c r="N555" s="64"/>
    </row>
    <row r="556" spans="1:14">
      <c r="A556" s="64"/>
      <c r="B556" s="64"/>
      <c r="C556" s="64"/>
      <c r="D556" s="64"/>
      <c r="E556" s="64"/>
      <c r="F556" s="64"/>
      <c r="G556" s="64"/>
      <c r="H556" s="64"/>
      <c r="I556" s="64"/>
      <c r="J556" s="64"/>
      <c r="K556" s="64"/>
      <c r="L556" s="64"/>
      <c r="M556" s="64"/>
      <c r="N556" s="64"/>
    </row>
    <row r="557" spans="1:14">
      <c r="A557" s="64"/>
      <c r="B557" s="64"/>
      <c r="C557" s="64"/>
      <c r="D557" s="64"/>
      <c r="E557" s="64"/>
      <c r="F557" s="64"/>
      <c r="G557" s="64"/>
      <c r="H557" s="64"/>
      <c r="I557" s="64"/>
      <c r="J557" s="64"/>
      <c r="K557" s="64"/>
      <c r="L557" s="64"/>
      <c r="M557" s="64"/>
      <c r="N557" s="64"/>
    </row>
    <row r="558" spans="1:14">
      <c r="A558" s="64"/>
      <c r="B558" s="64"/>
      <c r="C558" s="64"/>
      <c r="D558" s="64"/>
      <c r="E558" s="64"/>
      <c r="F558" s="64"/>
      <c r="G558" s="64"/>
      <c r="H558" s="64"/>
      <c r="I558" s="64"/>
      <c r="J558" s="64"/>
      <c r="K558" s="64"/>
      <c r="L558" s="64"/>
      <c r="M558" s="64"/>
      <c r="N558" s="64"/>
    </row>
    <row r="559" spans="1:14">
      <c r="A559" s="64"/>
      <c r="B559" s="64"/>
      <c r="C559" s="64"/>
      <c r="D559" s="64"/>
      <c r="E559" s="64"/>
      <c r="F559" s="64"/>
      <c r="G559" s="64"/>
      <c r="H559" s="64"/>
      <c r="I559" s="64"/>
      <c r="J559" s="64"/>
      <c r="K559" s="64"/>
      <c r="L559" s="64"/>
      <c r="M559" s="64"/>
      <c r="N559" s="64"/>
    </row>
    <row r="560" spans="1:14">
      <c r="A560" s="64"/>
      <c r="B560" s="64"/>
      <c r="C560" s="64"/>
      <c r="D560" s="64"/>
      <c r="E560" s="64"/>
      <c r="F560" s="64"/>
      <c r="G560" s="64"/>
      <c r="H560" s="64"/>
      <c r="I560" s="64"/>
      <c r="J560" s="64"/>
      <c r="K560" s="64"/>
      <c r="L560" s="64"/>
      <c r="M560" s="64"/>
      <c r="N560" s="64"/>
    </row>
    <row r="561" spans="1:14">
      <c r="A561" s="64"/>
      <c r="B561" s="64"/>
      <c r="C561" s="64"/>
      <c r="D561" s="64"/>
      <c r="E561" s="64"/>
      <c r="F561" s="64"/>
      <c r="G561" s="64"/>
      <c r="H561" s="64"/>
      <c r="I561" s="64"/>
      <c r="J561" s="64"/>
      <c r="K561" s="64"/>
      <c r="L561" s="64"/>
      <c r="M561" s="64"/>
      <c r="N561" s="64"/>
    </row>
    <row r="562" spans="1:14">
      <c r="A562" s="64"/>
      <c r="B562" s="64"/>
      <c r="C562" s="64"/>
      <c r="D562" s="64"/>
      <c r="E562" s="64"/>
      <c r="F562" s="64"/>
      <c r="G562" s="64"/>
      <c r="H562" s="64"/>
      <c r="I562" s="64"/>
      <c r="J562" s="64"/>
      <c r="K562" s="64"/>
      <c r="L562" s="64"/>
      <c r="M562" s="64"/>
      <c r="N562" s="64"/>
    </row>
    <row r="563" spans="1:14">
      <c r="A563" s="64"/>
      <c r="B563" s="64"/>
      <c r="C563" s="64"/>
      <c r="D563" s="64"/>
      <c r="E563" s="64"/>
      <c r="F563" s="64"/>
      <c r="G563" s="64"/>
      <c r="H563" s="64"/>
      <c r="I563" s="64"/>
      <c r="J563" s="64"/>
      <c r="K563" s="64"/>
      <c r="L563" s="64"/>
      <c r="M563" s="64"/>
      <c r="N563" s="64"/>
    </row>
    <row r="564" spans="1:14">
      <c r="A564" s="64"/>
      <c r="B564" s="64"/>
      <c r="C564" s="64"/>
      <c r="D564" s="64"/>
      <c r="E564" s="64"/>
      <c r="F564" s="64"/>
      <c r="G564" s="64"/>
      <c r="H564" s="64"/>
      <c r="I564" s="64"/>
      <c r="J564" s="64"/>
      <c r="K564" s="64"/>
      <c r="L564" s="64"/>
      <c r="M564" s="64"/>
      <c r="N564" s="64"/>
    </row>
    <row r="565" spans="1:14">
      <c r="A565" s="64"/>
      <c r="B565" s="64"/>
      <c r="C565" s="64"/>
      <c r="D565" s="64"/>
      <c r="E565" s="64"/>
      <c r="F565" s="64"/>
      <c r="G565" s="64"/>
      <c r="H565" s="64"/>
      <c r="I565" s="64"/>
      <c r="J565" s="64"/>
      <c r="K565" s="64"/>
      <c r="L565" s="64"/>
      <c r="M565" s="64"/>
      <c r="N565" s="64"/>
    </row>
    <row r="566" spans="1:14">
      <c r="A566" s="64"/>
      <c r="B566" s="64"/>
      <c r="C566" s="64"/>
      <c r="D566" s="64"/>
      <c r="E566" s="64"/>
      <c r="F566" s="64"/>
      <c r="G566" s="64"/>
      <c r="H566" s="64"/>
      <c r="I566" s="64"/>
      <c r="J566" s="64"/>
      <c r="K566" s="64"/>
      <c r="L566" s="64"/>
      <c r="M566" s="64"/>
      <c r="N566" s="64"/>
    </row>
    <row r="567" spans="1:14">
      <c r="A567" s="64"/>
      <c r="B567" s="64"/>
      <c r="C567" s="64"/>
      <c r="D567" s="64"/>
      <c r="E567" s="64"/>
      <c r="F567" s="64"/>
      <c r="G567" s="64"/>
      <c r="H567" s="64"/>
      <c r="I567" s="64"/>
      <c r="J567" s="64"/>
      <c r="K567" s="64"/>
      <c r="L567" s="64"/>
      <c r="M567" s="64"/>
      <c r="N567" s="64"/>
    </row>
    <row r="568" spans="1:14">
      <c r="A568" s="64"/>
      <c r="B568" s="64"/>
      <c r="C568" s="64"/>
      <c r="D568" s="64"/>
      <c r="E568" s="64"/>
      <c r="F568" s="64"/>
      <c r="G568" s="64"/>
      <c r="H568" s="64"/>
      <c r="I568" s="64"/>
      <c r="J568" s="64"/>
      <c r="K568" s="64"/>
      <c r="L568" s="64"/>
      <c r="M568" s="64"/>
      <c r="N568" s="64"/>
    </row>
    <row r="569" spans="1:14">
      <c r="A569" s="64"/>
      <c r="B569" s="64"/>
      <c r="C569" s="64"/>
      <c r="D569" s="64"/>
      <c r="E569" s="64"/>
      <c r="F569" s="64"/>
      <c r="G569" s="64"/>
      <c r="H569" s="64"/>
      <c r="I569" s="64"/>
      <c r="J569" s="64"/>
      <c r="K569" s="64"/>
      <c r="L569" s="64"/>
      <c r="M569" s="64"/>
      <c r="N569" s="64"/>
    </row>
    <row r="570" spans="1:14">
      <c r="A570" s="64"/>
      <c r="B570" s="64"/>
      <c r="C570" s="64"/>
      <c r="D570" s="64"/>
      <c r="E570" s="64"/>
      <c r="F570" s="64"/>
      <c r="G570" s="64"/>
      <c r="H570" s="64"/>
      <c r="I570" s="64"/>
      <c r="J570" s="64"/>
      <c r="K570" s="64"/>
      <c r="L570" s="64"/>
      <c r="M570" s="64"/>
      <c r="N570" s="64"/>
    </row>
    <row r="571" spans="1:14">
      <c r="A571" s="64"/>
      <c r="B571" s="64"/>
      <c r="C571" s="64"/>
      <c r="D571" s="64"/>
      <c r="E571" s="64"/>
      <c r="F571" s="64"/>
      <c r="G571" s="64"/>
      <c r="H571" s="64"/>
      <c r="I571" s="64"/>
      <c r="J571" s="64"/>
      <c r="K571" s="64"/>
      <c r="L571" s="64"/>
      <c r="M571" s="64"/>
      <c r="N571" s="64"/>
    </row>
    <row r="572" spans="1:14">
      <c r="A572" s="64"/>
      <c r="B572" s="64"/>
      <c r="C572" s="64"/>
      <c r="D572" s="64"/>
      <c r="E572" s="64"/>
      <c r="F572" s="64"/>
      <c r="G572" s="64"/>
      <c r="H572" s="64"/>
      <c r="I572" s="64"/>
      <c r="J572" s="64"/>
      <c r="K572" s="64"/>
      <c r="L572" s="64"/>
      <c r="M572" s="64"/>
      <c r="N572" s="64"/>
    </row>
    <row r="573" spans="1:14">
      <c r="A573" s="64"/>
      <c r="B573" s="64"/>
      <c r="C573" s="64"/>
      <c r="D573" s="64"/>
      <c r="E573" s="64"/>
      <c r="F573" s="64"/>
      <c r="G573" s="64"/>
      <c r="H573" s="64"/>
      <c r="I573" s="64"/>
      <c r="J573" s="64"/>
      <c r="K573" s="64"/>
      <c r="L573" s="64"/>
      <c r="M573" s="64"/>
      <c r="N573" s="64"/>
    </row>
    <row r="574" spans="1:14">
      <c r="A574" s="64"/>
      <c r="B574" s="64"/>
      <c r="C574" s="64"/>
      <c r="D574" s="64"/>
      <c r="E574" s="64"/>
      <c r="F574" s="64"/>
      <c r="G574" s="64"/>
      <c r="H574" s="64"/>
      <c r="I574" s="64"/>
      <c r="J574" s="64"/>
      <c r="K574" s="64"/>
      <c r="L574" s="64"/>
      <c r="M574" s="64"/>
      <c r="N574" s="64"/>
    </row>
    <row r="575" spans="1:14">
      <c r="A575" s="64"/>
      <c r="B575" s="64"/>
      <c r="C575" s="64"/>
      <c r="D575" s="64"/>
      <c r="E575" s="64"/>
      <c r="F575" s="64"/>
      <c r="G575" s="64"/>
      <c r="H575" s="64"/>
      <c r="I575" s="64"/>
      <c r="J575" s="64"/>
      <c r="K575" s="64"/>
      <c r="L575" s="64"/>
      <c r="M575" s="64"/>
      <c r="N575" s="64"/>
    </row>
    <row r="576" spans="1:14">
      <c r="A576" s="64"/>
      <c r="B576" s="64"/>
      <c r="C576" s="64"/>
      <c r="D576" s="64"/>
      <c r="E576" s="64"/>
      <c r="F576" s="64"/>
      <c r="G576" s="64"/>
      <c r="H576" s="64"/>
      <c r="I576" s="64"/>
      <c r="J576" s="64"/>
      <c r="K576" s="64"/>
      <c r="L576" s="64"/>
      <c r="M576" s="64"/>
      <c r="N576" s="64"/>
    </row>
    <row r="577" spans="1:14">
      <c r="A577" s="64"/>
      <c r="B577" s="64"/>
      <c r="C577" s="64"/>
      <c r="D577" s="64"/>
      <c r="E577" s="64"/>
      <c r="F577" s="64"/>
      <c r="G577" s="64"/>
      <c r="H577" s="64"/>
      <c r="I577" s="64"/>
      <c r="J577" s="64"/>
      <c r="K577" s="64"/>
      <c r="L577" s="64"/>
      <c r="M577" s="64"/>
      <c r="N577" s="64"/>
    </row>
    <row r="578" spans="1:14">
      <c r="A578" s="64"/>
      <c r="B578" s="64"/>
      <c r="C578" s="64"/>
      <c r="D578" s="64"/>
      <c r="E578" s="64"/>
      <c r="F578" s="64"/>
      <c r="G578" s="64"/>
      <c r="H578" s="64"/>
      <c r="I578" s="64"/>
      <c r="J578" s="64"/>
      <c r="K578" s="64"/>
      <c r="L578" s="64"/>
      <c r="M578" s="64"/>
      <c r="N578" s="64"/>
    </row>
    <row r="579" spans="1:14">
      <c r="A579" s="64"/>
      <c r="B579" s="64"/>
      <c r="C579" s="64"/>
      <c r="D579" s="64"/>
      <c r="E579" s="64"/>
      <c r="F579" s="64"/>
      <c r="G579" s="64"/>
      <c r="H579" s="64"/>
      <c r="I579" s="64"/>
      <c r="J579" s="64"/>
      <c r="K579" s="64"/>
      <c r="L579" s="64"/>
      <c r="M579" s="64"/>
      <c r="N579" s="64"/>
    </row>
    <row r="580" spans="1:14">
      <c r="A580" s="64"/>
      <c r="B580" s="64"/>
      <c r="C580" s="64"/>
      <c r="D580" s="64"/>
      <c r="E580" s="64"/>
      <c r="F580" s="64"/>
      <c r="G580" s="64"/>
      <c r="H580" s="64"/>
      <c r="I580" s="64"/>
      <c r="J580" s="64"/>
      <c r="K580" s="64"/>
      <c r="L580" s="64"/>
      <c r="M580" s="64"/>
      <c r="N580" s="64"/>
    </row>
    <row r="581" spans="1:14">
      <c r="A581" s="64"/>
      <c r="B581" s="64"/>
      <c r="C581" s="64"/>
      <c r="D581" s="64"/>
      <c r="E581" s="64"/>
      <c r="F581" s="64"/>
      <c r="G581" s="64"/>
      <c r="H581" s="64"/>
      <c r="I581" s="64"/>
      <c r="J581" s="64"/>
      <c r="K581" s="64"/>
      <c r="L581" s="64"/>
      <c r="M581" s="64"/>
      <c r="N581" s="64"/>
    </row>
    <row r="582" spans="1:14">
      <c r="A582" s="64"/>
      <c r="B582" s="64"/>
      <c r="C582" s="64"/>
      <c r="D582" s="64"/>
      <c r="E582" s="64"/>
      <c r="F582" s="64"/>
      <c r="G582" s="64"/>
      <c r="H582" s="64"/>
      <c r="I582" s="64"/>
      <c r="J582" s="64"/>
      <c r="K582" s="64"/>
      <c r="L582" s="64"/>
      <c r="M582" s="64"/>
      <c r="N582" s="64"/>
    </row>
    <row r="583" spans="1:14">
      <c r="A583" s="64"/>
      <c r="B583" s="64"/>
      <c r="C583" s="64"/>
      <c r="D583" s="64"/>
      <c r="E583" s="64"/>
      <c r="F583" s="64"/>
      <c r="G583" s="64"/>
      <c r="H583" s="64"/>
      <c r="I583" s="64"/>
      <c r="J583" s="64"/>
      <c r="K583" s="64"/>
      <c r="L583" s="64"/>
      <c r="M583" s="64"/>
      <c r="N583" s="64"/>
    </row>
    <row r="584" spans="1:14">
      <c r="A584" s="64"/>
      <c r="B584" s="64"/>
      <c r="C584" s="64"/>
      <c r="D584" s="64"/>
      <c r="E584" s="64"/>
      <c r="F584" s="64"/>
      <c r="G584" s="64"/>
      <c r="H584" s="64"/>
      <c r="I584" s="64"/>
      <c r="J584" s="64"/>
      <c r="K584" s="64"/>
      <c r="L584" s="64"/>
      <c r="M584" s="64"/>
      <c r="N584" s="64"/>
    </row>
    <row r="585" spans="1:14">
      <c r="A585" s="64"/>
      <c r="B585" s="64"/>
      <c r="C585" s="64"/>
      <c r="D585" s="64"/>
      <c r="E585" s="64"/>
      <c r="F585" s="64"/>
      <c r="G585" s="64"/>
      <c r="H585" s="64"/>
      <c r="I585" s="64"/>
      <c r="J585" s="64"/>
      <c r="K585" s="64"/>
      <c r="L585" s="64"/>
      <c r="M585" s="64"/>
      <c r="N585" s="64"/>
    </row>
    <row r="586" spans="1:14">
      <c r="A586" s="64"/>
      <c r="B586" s="64"/>
      <c r="C586" s="64"/>
      <c r="D586" s="64"/>
      <c r="E586" s="64"/>
      <c r="F586" s="64"/>
      <c r="G586" s="64"/>
      <c r="H586" s="64"/>
      <c r="I586" s="64"/>
      <c r="J586" s="64"/>
      <c r="K586" s="64"/>
      <c r="L586" s="64"/>
      <c r="M586" s="64"/>
      <c r="N586" s="64"/>
    </row>
    <row r="587" spans="1:14">
      <c r="A587" s="64"/>
      <c r="B587" s="64"/>
      <c r="C587" s="64"/>
      <c r="D587" s="64"/>
      <c r="E587" s="64"/>
      <c r="F587" s="64"/>
      <c r="G587" s="64"/>
      <c r="H587" s="64"/>
      <c r="I587" s="64"/>
      <c r="J587" s="64"/>
      <c r="K587" s="64"/>
      <c r="L587" s="64"/>
      <c r="M587" s="64"/>
      <c r="N587" s="64"/>
    </row>
    <row r="588" spans="1:14">
      <c r="A588" s="64"/>
      <c r="B588" s="64"/>
      <c r="C588" s="64"/>
      <c r="D588" s="64"/>
      <c r="E588" s="64"/>
      <c r="F588" s="64"/>
      <c r="G588" s="64"/>
      <c r="H588" s="64"/>
      <c r="I588" s="64"/>
      <c r="J588" s="64"/>
      <c r="K588" s="64"/>
      <c r="L588" s="64"/>
      <c r="M588" s="64"/>
      <c r="N588" s="64"/>
    </row>
    <row r="589" spans="1:14">
      <c r="A589" s="64"/>
      <c r="B589" s="64"/>
      <c r="C589" s="64"/>
      <c r="D589" s="64"/>
      <c r="E589" s="64"/>
      <c r="F589" s="64"/>
      <c r="G589" s="64"/>
      <c r="H589" s="64"/>
      <c r="I589" s="64"/>
      <c r="J589" s="64"/>
      <c r="K589" s="64"/>
      <c r="L589" s="64"/>
      <c r="M589" s="64"/>
      <c r="N589" s="64"/>
    </row>
    <row r="590" spans="1:14">
      <c r="A590" s="64"/>
      <c r="B590" s="64"/>
      <c r="C590" s="64"/>
      <c r="D590" s="64"/>
      <c r="E590" s="64"/>
      <c r="F590" s="64"/>
      <c r="G590" s="64"/>
      <c r="H590" s="64"/>
      <c r="I590" s="64"/>
      <c r="J590" s="64"/>
      <c r="K590" s="64"/>
      <c r="L590" s="64"/>
      <c r="M590" s="64"/>
      <c r="N590" s="64"/>
    </row>
    <row r="591" spans="1:14">
      <c r="A591" s="64"/>
      <c r="B591" s="64"/>
      <c r="C591" s="64"/>
      <c r="D591" s="64"/>
      <c r="E591" s="64"/>
      <c r="F591" s="64"/>
      <c r="G591" s="64"/>
      <c r="H591" s="64"/>
      <c r="I591" s="64"/>
      <c r="J591" s="64"/>
      <c r="K591" s="64"/>
      <c r="L591" s="64"/>
      <c r="M591" s="64"/>
      <c r="N591" s="64"/>
    </row>
    <row r="592" spans="1:14">
      <c r="A592" s="64"/>
      <c r="B592" s="64"/>
      <c r="C592" s="64"/>
      <c r="D592" s="64"/>
      <c r="E592" s="64"/>
      <c r="F592" s="64"/>
      <c r="G592" s="64"/>
      <c r="H592" s="64"/>
      <c r="I592" s="64"/>
      <c r="J592" s="64"/>
      <c r="K592" s="64"/>
      <c r="L592" s="64"/>
      <c r="M592" s="64"/>
      <c r="N592" s="64"/>
    </row>
    <row r="593" spans="1:14">
      <c r="A593" s="64"/>
      <c r="B593" s="64"/>
      <c r="C593" s="64"/>
      <c r="D593" s="64"/>
      <c r="E593" s="64"/>
      <c r="F593" s="64"/>
      <c r="G593" s="64"/>
      <c r="H593" s="64"/>
      <c r="I593" s="64"/>
      <c r="J593" s="64"/>
      <c r="K593" s="64"/>
      <c r="L593" s="64"/>
      <c r="M593" s="64"/>
      <c r="N593" s="64"/>
    </row>
    <row r="594" spans="1:14">
      <c r="A594" s="64"/>
      <c r="B594" s="64"/>
      <c r="C594" s="64"/>
      <c r="D594" s="64"/>
      <c r="E594" s="64"/>
      <c r="F594" s="64"/>
      <c r="G594" s="64"/>
      <c r="H594" s="64"/>
      <c r="I594" s="64"/>
      <c r="J594" s="64"/>
      <c r="K594" s="64"/>
      <c r="L594" s="64"/>
      <c r="M594" s="64"/>
      <c r="N594" s="64"/>
    </row>
    <row r="595" spans="1:14">
      <c r="A595" s="64"/>
      <c r="B595" s="64"/>
      <c r="C595" s="64"/>
      <c r="D595" s="64"/>
      <c r="E595" s="64"/>
      <c r="F595" s="64"/>
      <c r="G595" s="64"/>
      <c r="H595" s="64"/>
      <c r="I595" s="64"/>
      <c r="J595" s="64"/>
      <c r="K595" s="64"/>
      <c r="L595" s="64"/>
      <c r="M595" s="64"/>
      <c r="N595" s="64"/>
    </row>
    <row r="596" spans="1:14">
      <c r="A596" s="64"/>
      <c r="B596" s="64"/>
      <c r="C596" s="64"/>
      <c r="D596" s="64"/>
      <c r="E596" s="64"/>
      <c r="F596" s="64"/>
      <c r="G596" s="64"/>
      <c r="H596" s="64"/>
      <c r="I596" s="64"/>
      <c r="J596" s="64"/>
      <c r="K596" s="64"/>
      <c r="L596" s="64"/>
      <c r="M596" s="64"/>
      <c r="N596" s="64"/>
    </row>
    <row r="597" spans="1:14">
      <c r="A597" s="64"/>
      <c r="B597" s="64"/>
      <c r="C597" s="64"/>
      <c r="D597" s="64"/>
      <c r="E597" s="64"/>
      <c r="F597" s="64"/>
      <c r="G597" s="64"/>
      <c r="H597" s="64"/>
      <c r="I597" s="64"/>
      <c r="J597" s="64"/>
      <c r="K597" s="64"/>
      <c r="L597" s="64"/>
      <c r="M597" s="64"/>
      <c r="N597" s="64"/>
    </row>
    <row r="598" spans="1:14">
      <c r="A598" s="64"/>
      <c r="B598" s="64"/>
      <c r="C598" s="64"/>
      <c r="D598" s="64"/>
      <c r="E598" s="64"/>
      <c r="F598" s="64"/>
      <c r="G598" s="64"/>
      <c r="H598" s="64"/>
      <c r="I598" s="64"/>
      <c r="J598" s="64"/>
      <c r="K598" s="64"/>
      <c r="L598" s="64"/>
      <c r="M598" s="64"/>
      <c r="N598" s="64"/>
    </row>
    <row r="599" spans="1:14">
      <c r="A599" s="64"/>
      <c r="B599" s="64"/>
      <c r="C599" s="64"/>
      <c r="D599" s="64"/>
      <c r="E599" s="64"/>
      <c r="F599" s="64"/>
      <c r="G599" s="64"/>
      <c r="H599" s="64"/>
      <c r="I599" s="64"/>
      <c r="J599" s="64"/>
      <c r="K599" s="64"/>
      <c r="L599" s="64"/>
      <c r="M599" s="64"/>
      <c r="N599" s="64"/>
    </row>
    <row r="600" spans="1:14">
      <c r="A600" s="64"/>
      <c r="B600" s="64"/>
      <c r="C600" s="64"/>
      <c r="D600" s="64"/>
      <c r="E600" s="64"/>
      <c r="F600" s="64"/>
      <c r="G600" s="64"/>
      <c r="H600" s="64"/>
      <c r="I600" s="64"/>
      <c r="J600" s="64"/>
      <c r="K600" s="64"/>
      <c r="L600" s="64"/>
      <c r="M600" s="64"/>
      <c r="N600" s="64"/>
    </row>
    <row r="601" spans="1:14">
      <c r="A601" s="64"/>
      <c r="B601" s="64"/>
      <c r="C601" s="64"/>
      <c r="D601" s="64"/>
      <c r="E601" s="64"/>
      <c r="F601" s="64"/>
      <c r="G601" s="64"/>
      <c r="H601" s="64"/>
      <c r="I601" s="64"/>
      <c r="J601" s="64"/>
      <c r="K601" s="64"/>
      <c r="L601" s="64"/>
      <c r="M601" s="64"/>
      <c r="N601" s="64"/>
    </row>
    <row r="602" spans="1:14">
      <c r="A602" s="64"/>
      <c r="B602" s="64"/>
      <c r="C602" s="64"/>
      <c r="D602" s="64"/>
      <c r="E602" s="64"/>
      <c r="F602" s="64"/>
      <c r="G602" s="64"/>
      <c r="H602" s="64"/>
      <c r="I602" s="64"/>
      <c r="J602" s="64"/>
      <c r="K602" s="64"/>
      <c r="L602" s="64"/>
      <c r="M602" s="64"/>
      <c r="N602" s="64"/>
    </row>
    <row r="603" spans="1:14">
      <c r="A603" s="64"/>
      <c r="B603" s="64"/>
      <c r="C603" s="64"/>
      <c r="D603" s="64"/>
      <c r="E603" s="64"/>
      <c r="F603" s="64"/>
      <c r="G603" s="64"/>
      <c r="H603" s="64"/>
      <c r="I603" s="64"/>
      <c r="J603" s="64"/>
      <c r="K603" s="64"/>
      <c r="L603" s="64"/>
      <c r="M603" s="64"/>
      <c r="N603" s="64"/>
    </row>
    <row r="604" spans="1:14">
      <c r="A604" s="64"/>
      <c r="B604" s="64"/>
      <c r="C604" s="64"/>
      <c r="D604" s="64"/>
      <c r="E604" s="64"/>
      <c r="F604" s="64"/>
      <c r="G604" s="64"/>
      <c r="H604" s="64"/>
      <c r="I604" s="64"/>
      <c r="J604" s="64"/>
      <c r="K604" s="64"/>
      <c r="L604" s="64"/>
      <c r="M604" s="64"/>
      <c r="N604" s="64"/>
    </row>
    <row r="605" spans="1:14">
      <c r="A605" s="64"/>
      <c r="B605" s="64"/>
      <c r="C605" s="64"/>
      <c r="D605" s="64"/>
      <c r="E605" s="64"/>
      <c r="F605" s="64"/>
      <c r="G605" s="64"/>
      <c r="H605" s="64"/>
      <c r="I605" s="64"/>
      <c r="J605" s="64"/>
      <c r="K605" s="64"/>
      <c r="L605" s="64"/>
      <c r="M605" s="64"/>
      <c r="N605" s="64"/>
    </row>
    <row r="606" spans="1:14">
      <c r="A606" s="64"/>
      <c r="B606" s="64"/>
      <c r="C606" s="64"/>
      <c r="D606" s="64"/>
      <c r="E606" s="64"/>
      <c r="F606" s="64"/>
      <c r="G606" s="64"/>
      <c r="H606" s="64"/>
      <c r="I606" s="64"/>
      <c r="J606" s="64"/>
      <c r="K606" s="64"/>
      <c r="L606" s="64"/>
      <c r="M606" s="64"/>
      <c r="N606" s="64"/>
    </row>
    <row r="607" spans="1:14">
      <c r="A607" s="64"/>
      <c r="B607" s="64"/>
      <c r="C607" s="64"/>
      <c r="D607" s="64"/>
      <c r="E607" s="64"/>
      <c r="F607" s="64"/>
      <c r="G607" s="64"/>
      <c r="H607" s="64"/>
      <c r="I607" s="64"/>
      <c r="J607" s="64"/>
      <c r="K607" s="64"/>
      <c r="L607" s="64"/>
      <c r="M607" s="64"/>
      <c r="N607" s="64"/>
    </row>
    <row r="608" spans="1:14">
      <c r="A608" s="64"/>
      <c r="B608" s="64"/>
      <c r="C608" s="64"/>
      <c r="D608" s="64"/>
      <c r="E608" s="64"/>
      <c r="F608" s="64"/>
      <c r="G608" s="64"/>
      <c r="H608" s="64"/>
      <c r="I608" s="64"/>
      <c r="J608" s="64"/>
      <c r="K608" s="64"/>
      <c r="L608" s="64"/>
      <c r="M608" s="64"/>
      <c r="N608" s="64"/>
    </row>
    <row r="609" spans="1:14">
      <c r="A609" s="64"/>
      <c r="B609" s="64"/>
      <c r="C609" s="64"/>
      <c r="D609" s="64"/>
      <c r="E609" s="64"/>
      <c r="F609" s="64"/>
      <c r="G609" s="64"/>
      <c r="H609" s="64"/>
      <c r="I609" s="64"/>
      <c r="J609" s="64"/>
      <c r="K609" s="64"/>
      <c r="L609" s="64"/>
      <c r="M609" s="64"/>
      <c r="N609" s="64"/>
    </row>
    <row r="610" spans="1:14">
      <c r="A610" s="64"/>
      <c r="B610" s="64"/>
      <c r="C610" s="64"/>
      <c r="D610" s="64"/>
      <c r="E610" s="64"/>
      <c r="F610" s="64"/>
      <c r="G610" s="64"/>
      <c r="H610" s="64"/>
      <c r="I610" s="64"/>
      <c r="J610" s="64"/>
      <c r="K610" s="64"/>
      <c r="L610" s="64"/>
      <c r="M610" s="64"/>
      <c r="N610" s="64"/>
    </row>
    <row r="611" spans="1:14">
      <c r="A611" s="64"/>
      <c r="B611" s="64"/>
      <c r="C611" s="64"/>
      <c r="D611" s="64"/>
      <c r="E611" s="64"/>
      <c r="F611" s="64"/>
      <c r="G611" s="64"/>
      <c r="H611" s="64"/>
      <c r="I611" s="64"/>
      <c r="J611" s="64"/>
      <c r="K611" s="64"/>
      <c r="L611" s="64"/>
      <c r="M611" s="64"/>
      <c r="N611" s="64"/>
    </row>
    <row r="612" spans="1:14">
      <c r="A612" s="64"/>
      <c r="B612" s="64"/>
      <c r="C612" s="64"/>
      <c r="D612" s="64"/>
      <c r="E612" s="64"/>
      <c r="F612" s="64"/>
      <c r="G612" s="64"/>
      <c r="H612" s="64"/>
      <c r="I612" s="64"/>
      <c r="J612" s="64"/>
      <c r="K612" s="64"/>
      <c r="L612" s="64"/>
      <c r="M612" s="64"/>
      <c r="N612" s="64"/>
    </row>
    <row r="613" spans="1:14">
      <c r="A613" s="64"/>
      <c r="B613" s="64"/>
      <c r="C613" s="64"/>
      <c r="D613" s="64"/>
      <c r="E613" s="64"/>
      <c r="F613" s="64"/>
      <c r="G613" s="64"/>
      <c r="H613" s="64"/>
      <c r="I613" s="64"/>
      <c r="J613" s="64"/>
      <c r="K613" s="64"/>
      <c r="L613" s="64"/>
      <c r="M613" s="64"/>
      <c r="N613" s="64"/>
    </row>
    <row r="614" spans="1:14">
      <c r="A614" s="64"/>
      <c r="B614" s="64"/>
      <c r="C614" s="64"/>
      <c r="D614" s="64"/>
      <c r="E614" s="64"/>
      <c r="F614" s="64"/>
      <c r="G614" s="64"/>
      <c r="H614" s="64"/>
      <c r="I614" s="64"/>
      <c r="J614" s="64"/>
      <c r="K614" s="64"/>
      <c r="L614" s="64"/>
      <c r="M614" s="64"/>
      <c r="N614" s="64"/>
    </row>
    <row r="615" spans="1:14">
      <c r="A615" s="64"/>
      <c r="B615" s="64"/>
      <c r="C615" s="64"/>
      <c r="D615" s="64"/>
      <c r="E615" s="64"/>
      <c r="F615" s="64"/>
      <c r="G615" s="64"/>
      <c r="H615" s="64"/>
      <c r="I615" s="64"/>
      <c r="J615" s="64"/>
      <c r="K615" s="64"/>
      <c r="L615" s="64"/>
      <c r="M615" s="64"/>
      <c r="N615" s="64"/>
    </row>
    <row r="616" spans="1:14">
      <c r="A616" s="64"/>
      <c r="B616" s="64"/>
      <c r="C616" s="64"/>
      <c r="D616" s="64"/>
      <c r="E616" s="64"/>
      <c r="F616" s="64"/>
      <c r="G616" s="64"/>
      <c r="H616" s="64"/>
      <c r="I616" s="64"/>
      <c r="J616" s="64"/>
      <c r="K616" s="64"/>
      <c r="L616" s="64"/>
      <c r="M616" s="64"/>
      <c r="N616" s="64"/>
    </row>
    <row r="617" spans="1:14">
      <c r="A617" s="64"/>
      <c r="B617" s="64"/>
      <c r="C617" s="64"/>
      <c r="D617" s="64"/>
      <c r="E617" s="64"/>
      <c r="F617" s="64"/>
      <c r="G617" s="64"/>
      <c r="H617" s="64"/>
      <c r="I617" s="64"/>
      <c r="J617" s="64"/>
      <c r="K617" s="64"/>
      <c r="L617" s="64"/>
      <c r="M617" s="64"/>
      <c r="N617" s="64"/>
    </row>
    <row r="618" spans="1:14">
      <c r="A618" s="64"/>
      <c r="B618" s="64"/>
      <c r="C618" s="64"/>
      <c r="D618" s="64"/>
      <c r="E618" s="64"/>
      <c r="F618" s="64"/>
      <c r="G618" s="64"/>
      <c r="H618" s="64"/>
      <c r="I618" s="64"/>
      <c r="J618" s="64"/>
      <c r="K618" s="64"/>
      <c r="L618" s="64"/>
      <c r="M618" s="64"/>
      <c r="N618" s="64"/>
    </row>
    <row r="619" spans="1:14">
      <c r="A619" s="64"/>
      <c r="B619" s="64"/>
      <c r="C619" s="64"/>
      <c r="D619" s="64"/>
      <c r="E619" s="64"/>
      <c r="F619" s="64"/>
      <c r="G619" s="64"/>
      <c r="H619" s="64"/>
      <c r="I619" s="64"/>
      <c r="J619" s="64"/>
      <c r="K619" s="64"/>
      <c r="L619" s="64"/>
      <c r="M619" s="64"/>
      <c r="N619" s="64"/>
    </row>
    <row r="620" spans="1:14">
      <c r="A620" s="64"/>
      <c r="B620" s="64"/>
      <c r="C620" s="64"/>
      <c r="D620" s="64"/>
      <c r="E620" s="64"/>
      <c r="F620" s="64"/>
      <c r="G620" s="64"/>
      <c r="H620" s="64"/>
      <c r="I620" s="64"/>
      <c r="J620" s="64"/>
      <c r="K620" s="64"/>
      <c r="L620" s="64"/>
      <c r="M620" s="64"/>
      <c r="N620" s="64"/>
    </row>
    <row r="621" spans="1:14">
      <c r="A621" s="64"/>
      <c r="B621" s="64"/>
      <c r="C621" s="64"/>
      <c r="D621" s="64"/>
      <c r="E621" s="64"/>
      <c r="F621" s="64"/>
      <c r="G621" s="64"/>
      <c r="H621" s="64"/>
      <c r="I621" s="64"/>
      <c r="J621" s="64"/>
      <c r="K621" s="64"/>
      <c r="L621" s="64"/>
      <c r="M621" s="64"/>
      <c r="N621" s="64"/>
    </row>
    <row r="622" spans="1:14">
      <c r="A622" s="64"/>
      <c r="B622" s="64"/>
      <c r="C622" s="64"/>
      <c r="D622" s="64"/>
      <c r="E622" s="64"/>
      <c r="F622" s="64"/>
      <c r="G622" s="64"/>
      <c r="H622" s="64"/>
      <c r="I622" s="64"/>
      <c r="J622" s="64"/>
      <c r="K622" s="64"/>
      <c r="L622" s="64"/>
      <c r="M622" s="64"/>
      <c r="N622" s="64"/>
    </row>
    <row r="623" spans="1:14">
      <c r="A623" s="64"/>
      <c r="B623" s="64"/>
      <c r="C623" s="64"/>
      <c r="D623" s="64"/>
      <c r="E623" s="64"/>
      <c r="F623" s="64"/>
      <c r="G623" s="64"/>
      <c r="H623" s="64"/>
      <c r="I623" s="64"/>
      <c r="J623" s="64"/>
      <c r="K623" s="64"/>
      <c r="L623" s="64"/>
      <c r="M623" s="64"/>
      <c r="N623" s="64"/>
    </row>
    <row r="624" spans="1:14">
      <c r="A624" s="64"/>
      <c r="B624" s="64"/>
      <c r="C624" s="64"/>
      <c r="D624" s="64"/>
      <c r="E624" s="64"/>
      <c r="F624" s="64"/>
      <c r="G624" s="64"/>
      <c r="H624" s="64"/>
      <c r="I624" s="64"/>
      <c r="J624" s="64"/>
      <c r="K624" s="64"/>
      <c r="L624" s="64"/>
      <c r="M624" s="64"/>
      <c r="N624" s="64"/>
    </row>
    <row r="625" spans="1:14">
      <c r="A625" s="64"/>
      <c r="B625" s="64"/>
      <c r="C625" s="64"/>
      <c r="D625" s="64"/>
      <c r="E625" s="64"/>
      <c r="F625" s="64"/>
      <c r="G625" s="64"/>
      <c r="H625" s="64"/>
      <c r="I625" s="64"/>
      <c r="J625" s="64"/>
      <c r="K625" s="64"/>
      <c r="L625" s="64"/>
      <c r="M625" s="64"/>
      <c r="N625" s="64"/>
    </row>
    <row r="626" spans="1:14">
      <c r="A626" s="64"/>
      <c r="B626" s="64"/>
      <c r="C626" s="64"/>
      <c r="D626" s="64"/>
      <c r="E626" s="64"/>
      <c r="F626" s="64"/>
      <c r="G626" s="64"/>
      <c r="H626" s="64"/>
      <c r="I626" s="64"/>
      <c r="J626" s="64"/>
      <c r="K626" s="64"/>
      <c r="L626" s="64"/>
      <c r="M626" s="64"/>
      <c r="N626" s="64"/>
    </row>
    <row r="627" spans="1:14">
      <c r="A627" s="64"/>
      <c r="B627" s="64"/>
      <c r="C627" s="64"/>
      <c r="D627" s="64"/>
      <c r="E627" s="64"/>
      <c r="F627" s="64"/>
      <c r="G627" s="64"/>
      <c r="H627" s="64"/>
      <c r="I627" s="64"/>
      <c r="J627" s="64"/>
      <c r="K627" s="64"/>
      <c r="L627" s="64"/>
      <c r="M627" s="64"/>
      <c r="N627" s="64"/>
    </row>
    <row r="628" spans="1:14">
      <c r="A628" s="64"/>
      <c r="B628" s="64"/>
      <c r="C628" s="64"/>
      <c r="D628" s="64"/>
      <c r="E628" s="64"/>
      <c r="F628" s="64"/>
      <c r="G628" s="64"/>
      <c r="H628" s="64"/>
      <c r="I628" s="64"/>
      <c r="J628" s="64"/>
      <c r="K628" s="64"/>
      <c r="L628" s="64"/>
      <c r="M628" s="64"/>
      <c r="N628" s="64"/>
    </row>
    <row r="629" spans="1:14">
      <c r="A629" s="64"/>
      <c r="B629" s="64"/>
      <c r="C629" s="64"/>
      <c r="D629" s="64"/>
      <c r="E629" s="64"/>
      <c r="F629" s="64"/>
      <c r="G629" s="64"/>
      <c r="H629" s="64"/>
      <c r="I629" s="64"/>
      <c r="J629" s="64"/>
      <c r="K629" s="64"/>
      <c r="L629" s="64"/>
      <c r="M629" s="64"/>
      <c r="N629" s="64"/>
    </row>
    <row r="630" spans="1:14">
      <c r="A630" s="64"/>
      <c r="B630" s="64"/>
      <c r="C630" s="64"/>
      <c r="D630" s="64"/>
      <c r="E630" s="64"/>
      <c r="F630" s="64"/>
      <c r="G630" s="64"/>
      <c r="H630" s="64"/>
      <c r="I630" s="64"/>
      <c r="J630" s="64"/>
      <c r="K630" s="64"/>
      <c r="L630" s="64"/>
      <c r="M630" s="64"/>
      <c r="N630" s="64"/>
    </row>
    <row r="631" spans="1:14">
      <c r="A631" s="64"/>
      <c r="B631" s="64"/>
      <c r="C631" s="64"/>
      <c r="D631" s="64"/>
      <c r="E631" s="64"/>
      <c r="F631" s="64"/>
      <c r="G631" s="64"/>
      <c r="H631" s="64"/>
      <c r="I631" s="64"/>
      <c r="J631" s="64"/>
      <c r="K631" s="64"/>
      <c r="L631" s="64"/>
      <c r="M631" s="64"/>
      <c r="N631" s="64"/>
    </row>
    <row r="632" spans="1:14">
      <c r="A632" s="64"/>
      <c r="B632" s="64"/>
      <c r="C632" s="64"/>
      <c r="D632" s="64"/>
      <c r="E632" s="64"/>
      <c r="F632" s="64"/>
      <c r="G632" s="64"/>
      <c r="H632" s="64"/>
      <c r="I632" s="64"/>
      <c r="J632" s="64"/>
      <c r="K632" s="64"/>
      <c r="L632" s="64"/>
      <c r="M632" s="64"/>
      <c r="N632" s="64"/>
    </row>
    <row r="633" spans="1:14">
      <c r="A633" s="64"/>
      <c r="B633" s="64"/>
      <c r="C633" s="64"/>
      <c r="D633" s="64"/>
      <c r="E633" s="64"/>
      <c r="F633" s="64"/>
      <c r="G633" s="64"/>
      <c r="H633" s="64"/>
      <c r="I633" s="64"/>
      <c r="J633" s="64"/>
      <c r="K633" s="64"/>
      <c r="L633" s="64"/>
      <c r="M633" s="64"/>
      <c r="N633" s="64"/>
    </row>
    <row r="634" spans="1:14">
      <c r="A634" s="64"/>
      <c r="B634" s="64"/>
      <c r="C634" s="64"/>
      <c r="D634" s="64"/>
      <c r="E634" s="64"/>
      <c r="F634" s="64"/>
      <c r="G634" s="64"/>
      <c r="H634" s="64"/>
      <c r="I634" s="64"/>
      <c r="J634" s="64"/>
      <c r="K634" s="64"/>
      <c r="L634" s="64"/>
      <c r="M634" s="64"/>
      <c r="N634" s="64"/>
    </row>
    <row r="635" spans="1:14">
      <c r="A635" s="64"/>
      <c r="B635" s="64"/>
      <c r="C635" s="64"/>
      <c r="D635" s="64"/>
      <c r="E635" s="64"/>
      <c r="F635" s="64"/>
      <c r="G635" s="64"/>
      <c r="H635" s="64"/>
      <c r="I635" s="64"/>
      <c r="J635" s="64"/>
      <c r="K635" s="64"/>
      <c r="L635" s="64"/>
      <c r="M635" s="64"/>
      <c r="N635" s="64"/>
    </row>
    <row r="636" spans="1:14">
      <c r="A636" s="64"/>
      <c r="B636" s="64"/>
      <c r="C636" s="64"/>
      <c r="D636" s="64"/>
      <c r="E636" s="64"/>
      <c r="F636" s="64"/>
      <c r="G636" s="64"/>
      <c r="H636" s="64"/>
      <c r="I636" s="64"/>
      <c r="J636" s="64"/>
      <c r="K636" s="64"/>
      <c r="L636" s="64"/>
      <c r="M636" s="64"/>
      <c r="N636" s="64"/>
    </row>
    <row r="637" spans="1:14">
      <c r="A637" s="64"/>
      <c r="B637" s="64"/>
      <c r="C637" s="64"/>
      <c r="D637" s="64"/>
      <c r="E637" s="64"/>
      <c r="F637" s="64"/>
      <c r="G637" s="64"/>
      <c r="H637" s="64"/>
      <c r="I637" s="64"/>
      <c r="J637" s="64"/>
      <c r="K637" s="64"/>
      <c r="L637" s="64"/>
      <c r="M637" s="64"/>
      <c r="N637" s="64"/>
    </row>
    <row r="638" spans="1:14">
      <c r="A638" s="64"/>
      <c r="B638" s="64"/>
      <c r="C638" s="64"/>
      <c r="D638" s="64"/>
      <c r="E638" s="64"/>
      <c r="F638" s="64"/>
      <c r="G638" s="64"/>
      <c r="H638" s="64"/>
      <c r="I638" s="64"/>
      <c r="J638" s="64"/>
      <c r="K638" s="64"/>
      <c r="L638" s="64"/>
      <c r="M638" s="64"/>
      <c r="N638" s="64"/>
    </row>
    <row r="639" spans="1:14">
      <c r="A639" s="64"/>
      <c r="B639" s="64"/>
      <c r="C639" s="64"/>
      <c r="D639" s="64"/>
      <c r="E639" s="64"/>
      <c r="F639" s="64"/>
      <c r="G639" s="64"/>
      <c r="H639" s="64"/>
      <c r="I639" s="64"/>
      <c r="J639" s="64"/>
      <c r="K639" s="64"/>
      <c r="L639" s="64"/>
      <c r="M639" s="64"/>
      <c r="N639" s="64"/>
    </row>
    <row r="640" spans="1:14">
      <c r="A640" s="64"/>
      <c r="B640" s="64"/>
      <c r="C640" s="64"/>
      <c r="D640" s="64"/>
      <c r="E640" s="64"/>
      <c r="F640" s="64"/>
      <c r="G640" s="64"/>
      <c r="H640" s="64"/>
      <c r="I640" s="64"/>
      <c r="J640" s="64"/>
      <c r="K640" s="64"/>
      <c r="L640" s="64"/>
      <c r="M640" s="64"/>
      <c r="N640" s="64"/>
    </row>
    <row r="641" spans="1:14">
      <c r="A641" s="64"/>
      <c r="B641" s="64"/>
      <c r="C641" s="64"/>
      <c r="D641" s="64"/>
      <c r="E641" s="64"/>
      <c r="F641" s="64"/>
      <c r="G641" s="64"/>
      <c r="H641" s="64"/>
      <c r="I641" s="64"/>
      <c r="J641" s="64"/>
      <c r="K641" s="64"/>
      <c r="L641" s="64"/>
      <c r="M641" s="64"/>
      <c r="N641" s="64"/>
    </row>
    <row r="642" spans="1:14">
      <c r="A642" s="64"/>
      <c r="B642" s="64"/>
      <c r="C642" s="64"/>
      <c r="D642" s="64"/>
      <c r="E642" s="64"/>
      <c r="F642" s="64"/>
      <c r="G642" s="64"/>
      <c r="H642" s="64"/>
      <c r="I642" s="64"/>
      <c r="J642" s="64"/>
      <c r="K642" s="64"/>
      <c r="L642" s="64"/>
      <c r="M642" s="64"/>
      <c r="N642" s="64"/>
    </row>
    <row r="643" spans="1:14">
      <c r="A643" s="64"/>
      <c r="B643" s="64"/>
      <c r="C643" s="64"/>
      <c r="D643" s="64"/>
      <c r="E643" s="64"/>
      <c r="F643" s="64"/>
      <c r="G643" s="64"/>
      <c r="H643" s="64"/>
      <c r="I643" s="64"/>
      <c r="J643" s="64"/>
      <c r="K643" s="64"/>
      <c r="L643" s="64"/>
      <c r="M643" s="64"/>
      <c r="N643" s="64"/>
    </row>
    <row r="644" spans="1:14">
      <c r="A644" s="64"/>
      <c r="B644" s="64"/>
      <c r="C644" s="64"/>
      <c r="D644" s="64"/>
      <c r="E644" s="64"/>
      <c r="F644" s="64"/>
      <c r="G644" s="64"/>
      <c r="H644" s="64"/>
      <c r="I644" s="64"/>
      <c r="J644" s="64"/>
      <c r="K644" s="64"/>
      <c r="L644" s="64"/>
      <c r="M644" s="64"/>
      <c r="N644" s="64"/>
    </row>
    <row r="645" spans="1:14">
      <c r="A645" s="64"/>
      <c r="B645" s="64"/>
      <c r="C645" s="64"/>
      <c r="D645" s="64"/>
      <c r="E645" s="64"/>
      <c r="F645" s="64"/>
      <c r="G645" s="64"/>
      <c r="H645" s="64"/>
      <c r="I645" s="64"/>
      <c r="J645" s="64"/>
      <c r="K645" s="64"/>
      <c r="L645" s="64"/>
      <c r="M645" s="64"/>
      <c r="N645" s="64"/>
    </row>
    <row r="646" spans="1:14">
      <c r="A646" s="64"/>
      <c r="B646" s="64"/>
      <c r="C646" s="64"/>
      <c r="D646" s="64"/>
      <c r="E646" s="64"/>
      <c r="F646" s="64"/>
      <c r="G646" s="64"/>
      <c r="H646" s="64"/>
      <c r="I646" s="64"/>
      <c r="J646" s="64"/>
      <c r="K646" s="64"/>
      <c r="L646" s="64"/>
      <c r="M646" s="64"/>
      <c r="N646" s="64"/>
    </row>
    <row r="647" spans="1:14">
      <c r="A647" s="64"/>
      <c r="B647" s="64"/>
      <c r="C647" s="64"/>
      <c r="D647" s="64"/>
      <c r="E647" s="64"/>
      <c r="F647" s="64"/>
      <c r="G647" s="64"/>
      <c r="H647" s="64"/>
      <c r="I647" s="64"/>
      <c r="J647" s="64"/>
      <c r="K647" s="64"/>
      <c r="L647" s="64"/>
      <c r="M647" s="64"/>
      <c r="N647" s="64"/>
    </row>
    <row r="648" spans="1:14">
      <c r="A648" s="64"/>
      <c r="B648" s="64"/>
      <c r="C648" s="64"/>
      <c r="D648" s="64"/>
      <c r="E648" s="64"/>
      <c r="F648" s="64"/>
      <c r="G648" s="64"/>
      <c r="H648" s="64"/>
      <c r="I648" s="64"/>
      <c r="J648" s="64"/>
      <c r="K648" s="64"/>
      <c r="L648" s="64"/>
      <c r="M648" s="64"/>
      <c r="N648" s="64"/>
    </row>
    <row r="649" spans="1:14">
      <c r="A649" s="64"/>
      <c r="B649" s="64"/>
      <c r="C649" s="64"/>
      <c r="D649" s="64"/>
      <c r="E649" s="64"/>
      <c r="F649" s="64"/>
      <c r="G649" s="64"/>
      <c r="H649" s="64"/>
      <c r="I649" s="64"/>
      <c r="J649" s="64"/>
      <c r="K649" s="64"/>
      <c r="L649" s="64"/>
      <c r="M649" s="64"/>
      <c r="N649" s="64"/>
    </row>
    <row r="650" spans="1:14">
      <c r="A650" s="64"/>
      <c r="B650" s="64"/>
      <c r="C650" s="64"/>
      <c r="D650" s="64"/>
      <c r="E650" s="64"/>
      <c r="F650" s="64"/>
      <c r="G650" s="64"/>
      <c r="H650" s="64"/>
      <c r="I650" s="64"/>
      <c r="J650" s="64"/>
      <c r="K650" s="64"/>
      <c r="L650" s="64"/>
      <c r="M650" s="64"/>
      <c r="N650" s="64"/>
    </row>
    <row r="651" spans="1:14">
      <c r="A651" s="64"/>
      <c r="B651" s="64"/>
      <c r="C651" s="64"/>
      <c r="D651" s="64"/>
      <c r="E651" s="64"/>
      <c r="F651" s="64"/>
      <c r="G651" s="64"/>
      <c r="H651" s="64"/>
      <c r="I651" s="64"/>
      <c r="J651" s="64"/>
      <c r="K651" s="64"/>
      <c r="L651" s="64"/>
      <c r="M651" s="64"/>
      <c r="N651" s="64"/>
    </row>
    <row r="652" spans="1:14">
      <c r="A652" s="64"/>
      <c r="B652" s="64"/>
      <c r="C652" s="64"/>
      <c r="D652" s="64"/>
      <c r="E652" s="64"/>
      <c r="F652" s="64"/>
      <c r="G652" s="64"/>
      <c r="H652" s="64"/>
      <c r="I652" s="64"/>
      <c r="J652" s="64"/>
      <c r="K652" s="64"/>
      <c r="L652" s="64"/>
      <c r="M652" s="64"/>
      <c r="N652" s="64"/>
    </row>
    <row r="653" spans="1:14">
      <c r="A653" s="64"/>
      <c r="B653" s="64"/>
      <c r="C653" s="64"/>
      <c r="D653" s="64"/>
      <c r="E653" s="64"/>
      <c r="F653" s="64"/>
      <c r="G653" s="64"/>
      <c r="H653" s="64"/>
      <c r="I653" s="64"/>
      <c r="J653" s="64"/>
      <c r="K653" s="64"/>
      <c r="L653" s="64"/>
      <c r="M653" s="64"/>
      <c r="N653" s="64"/>
    </row>
    <row r="654" spans="1:14">
      <c r="A654" s="64"/>
      <c r="B654" s="64"/>
      <c r="C654" s="64"/>
      <c r="D654" s="64"/>
      <c r="E654" s="64"/>
      <c r="F654" s="64"/>
      <c r="G654" s="64"/>
      <c r="H654" s="64"/>
      <c r="I654" s="64"/>
      <c r="J654" s="64"/>
      <c r="K654" s="64"/>
      <c r="L654" s="64"/>
      <c r="M654" s="64"/>
      <c r="N654" s="64"/>
    </row>
    <row r="655" spans="1:14">
      <c r="A655" s="64"/>
      <c r="B655" s="64"/>
      <c r="C655" s="64"/>
      <c r="D655" s="64"/>
      <c r="E655" s="64"/>
      <c r="F655" s="64"/>
      <c r="G655" s="64"/>
      <c r="H655" s="64"/>
      <c r="I655" s="64"/>
      <c r="J655" s="64"/>
      <c r="K655" s="64"/>
      <c r="L655" s="64"/>
      <c r="M655" s="64"/>
      <c r="N655" s="64"/>
    </row>
    <row r="656" spans="1:14">
      <c r="A656" s="64"/>
      <c r="B656" s="64"/>
      <c r="C656" s="64"/>
      <c r="D656" s="64"/>
      <c r="E656" s="64"/>
      <c r="F656" s="64"/>
      <c r="G656" s="64"/>
      <c r="H656" s="64"/>
      <c r="I656" s="64"/>
      <c r="J656" s="64"/>
      <c r="K656" s="64"/>
      <c r="L656" s="64"/>
      <c r="M656" s="64"/>
      <c r="N656" s="64"/>
    </row>
    <row r="657" spans="1:14">
      <c r="A657" s="64"/>
      <c r="B657" s="64"/>
      <c r="C657" s="64"/>
      <c r="D657" s="64"/>
      <c r="E657" s="64"/>
      <c r="F657" s="64"/>
      <c r="G657" s="64"/>
      <c r="H657" s="64"/>
      <c r="I657" s="64"/>
      <c r="J657" s="64"/>
      <c r="K657" s="64"/>
      <c r="L657" s="64"/>
      <c r="M657" s="64"/>
      <c r="N657" s="64"/>
    </row>
    <row r="658" spans="1:14">
      <c r="A658" s="64"/>
      <c r="B658" s="64"/>
      <c r="C658" s="64"/>
      <c r="D658" s="64"/>
      <c r="E658" s="64"/>
      <c r="F658" s="64"/>
      <c r="G658" s="64"/>
      <c r="H658" s="64"/>
      <c r="I658" s="64"/>
      <c r="J658" s="64"/>
      <c r="K658" s="64"/>
      <c r="L658" s="64"/>
      <c r="M658" s="64"/>
      <c r="N658" s="64"/>
    </row>
    <row r="659" spans="1:14">
      <c r="A659" s="64"/>
      <c r="B659" s="64"/>
      <c r="C659" s="64"/>
      <c r="D659" s="64"/>
      <c r="E659" s="64"/>
      <c r="F659" s="64"/>
      <c r="G659" s="64"/>
      <c r="H659" s="64"/>
      <c r="I659" s="64"/>
      <c r="J659" s="64"/>
      <c r="K659" s="64"/>
      <c r="L659" s="64"/>
      <c r="M659" s="64"/>
      <c r="N659" s="64"/>
    </row>
    <row r="660" spans="1:14">
      <c r="A660" s="64"/>
      <c r="B660" s="64"/>
      <c r="C660" s="64"/>
      <c r="D660" s="64"/>
      <c r="E660" s="64"/>
      <c r="F660" s="64"/>
      <c r="G660" s="64"/>
      <c r="H660" s="64"/>
      <c r="I660" s="64"/>
      <c r="J660" s="64"/>
      <c r="K660" s="64"/>
      <c r="L660" s="64"/>
      <c r="M660" s="64"/>
      <c r="N660" s="64"/>
    </row>
    <row r="661" spans="1:14">
      <c r="A661" s="64"/>
      <c r="B661" s="64"/>
      <c r="C661" s="64"/>
      <c r="D661" s="64"/>
      <c r="E661" s="64"/>
      <c r="F661" s="64"/>
      <c r="G661" s="64"/>
      <c r="H661" s="64"/>
      <c r="I661" s="64"/>
      <c r="J661" s="64"/>
      <c r="K661" s="64"/>
      <c r="L661" s="64"/>
      <c r="M661" s="64"/>
      <c r="N661" s="64"/>
    </row>
    <row r="662" spans="1:14">
      <c r="A662" s="64"/>
      <c r="B662" s="64"/>
      <c r="C662" s="64"/>
      <c r="D662" s="64"/>
      <c r="E662" s="64"/>
      <c r="F662" s="64"/>
      <c r="G662" s="64"/>
      <c r="H662" s="64"/>
      <c r="I662" s="64"/>
      <c r="J662" s="64"/>
      <c r="K662" s="64"/>
      <c r="L662" s="64"/>
      <c r="M662" s="64"/>
      <c r="N662" s="64"/>
    </row>
    <row r="663" spans="1:14">
      <c r="A663" s="64"/>
      <c r="B663" s="64"/>
      <c r="C663" s="64"/>
      <c r="D663" s="64"/>
      <c r="E663" s="64"/>
      <c r="F663" s="64"/>
      <c r="G663" s="64"/>
      <c r="H663" s="64"/>
      <c r="I663" s="64"/>
      <c r="J663" s="64"/>
      <c r="K663" s="64"/>
      <c r="L663" s="64"/>
      <c r="M663" s="64"/>
      <c r="N663" s="64"/>
    </row>
    <row r="664" spans="1:14">
      <c r="A664" s="64"/>
      <c r="B664" s="64"/>
      <c r="C664" s="64"/>
      <c r="D664" s="64"/>
      <c r="E664" s="64"/>
      <c r="F664" s="64"/>
      <c r="G664" s="64"/>
      <c r="H664" s="64"/>
      <c r="I664" s="64"/>
      <c r="J664" s="64"/>
      <c r="K664" s="64"/>
      <c r="L664" s="64"/>
      <c r="M664" s="64"/>
      <c r="N664" s="64"/>
    </row>
    <row r="665" spans="1:14">
      <c r="A665" s="64"/>
      <c r="B665" s="64"/>
      <c r="C665" s="64"/>
      <c r="D665" s="64"/>
      <c r="E665" s="64"/>
      <c r="F665" s="64"/>
      <c r="G665" s="64"/>
      <c r="H665" s="64"/>
      <c r="I665" s="64"/>
      <c r="J665" s="64"/>
      <c r="K665" s="64"/>
      <c r="L665" s="64"/>
      <c r="M665" s="64"/>
      <c r="N665" s="64"/>
    </row>
    <row r="666" spans="1:14">
      <c r="A666" s="64"/>
      <c r="B666" s="64"/>
      <c r="C666" s="64"/>
      <c r="D666" s="64"/>
      <c r="E666" s="64"/>
      <c r="F666" s="64"/>
      <c r="G666" s="64"/>
      <c r="H666" s="64"/>
      <c r="I666" s="64"/>
      <c r="J666" s="64"/>
      <c r="K666" s="64"/>
      <c r="L666" s="64"/>
      <c r="M666" s="64"/>
      <c r="N666" s="64"/>
    </row>
    <row r="667" spans="1:14">
      <c r="A667" s="64"/>
      <c r="B667" s="64"/>
      <c r="C667" s="64"/>
      <c r="D667" s="64"/>
      <c r="E667" s="64"/>
      <c r="F667" s="64"/>
      <c r="G667" s="64"/>
      <c r="H667" s="64"/>
      <c r="I667" s="64"/>
      <c r="J667" s="64"/>
      <c r="K667" s="64"/>
      <c r="L667" s="64"/>
      <c r="M667" s="64"/>
      <c r="N667" s="64"/>
    </row>
    <row r="668" spans="1:14">
      <c r="A668" s="64"/>
      <c r="B668" s="64"/>
      <c r="C668" s="64"/>
      <c r="D668" s="64"/>
      <c r="E668" s="64"/>
      <c r="F668" s="64"/>
      <c r="G668" s="64"/>
      <c r="H668" s="64"/>
      <c r="I668" s="64"/>
      <c r="J668" s="64"/>
      <c r="K668" s="64"/>
      <c r="L668" s="64"/>
      <c r="M668" s="64"/>
      <c r="N668" s="64"/>
    </row>
    <row r="669" spans="1:14">
      <c r="A669" s="64"/>
      <c r="B669" s="64"/>
      <c r="C669" s="64"/>
      <c r="D669" s="64"/>
      <c r="E669" s="64"/>
      <c r="F669" s="64"/>
      <c r="G669" s="64"/>
      <c r="H669" s="64"/>
      <c r="I669" s="64"/>
      <c r="J669" s="64"/>
      <c r="K669" s="64"/>
      <c r="L669" s="64"/>
      <c r="M669" s="64"/>
      <c r="N669" s="64"/>
    </row>
    <row r="670" spans="1:14">
      <c r="A670" s="64"/>
      <c r="B670" s="64"/>
      <c r="C670" s="64"/>
      <c r="D670" s="64"/>
      <c r="E670" s="64"/>
      <c r="F670" s="64"/>
      <c r="G670" s="64"/>
      <c r="H670" s="64"/>
      <c r="I670" s="64"/>
      <c r="J670" s="64"/>
      <c r="K670" s="64"/>
      <c r="L670" s="64"/>
      <c r="M670" s="64"/>
      <c r="N670" s="64"/>
    </row>
    <row r="671" spans="1:14">
      <c r="A671" s="64"/>
      <c r="B671" s="64"/>
      <c r="C671" s="64"/>
      <c r="D671" s="64"/>
      <c r="E671" s="64"/>
      <c r="F671" s="64"/>
      <c r="G671" s="64"/>
      <c r="H671" s="64"/>
      <c r="I671" s="64"/>
      <c r="J671" s="64"/>
      <c r="K671" s="64"/>
      <c r="L671" s="64"/>
      <c r="M671" s="64"/>
      <c r="N671" s="64"/>
    </row>
    <row r="672" spans="1:14">
      <c r="A672" s="64"/>
      <c r="B672" s="64"/>
      <c r="C672" s="64"/>
      <c r="D672" s="64"/>
      <c r="E672" s="64"/>
      <c r="F672" s="64"/>
      <c r="G672" s="64"/>
      <c r="H672" s="64"/>
      <c r="I672" s="64"/>
      <c r="J672" s="64"/>
      <c r="K672" s="64"/>
      <c r="L672" s="64"/>
      <c r="M672" s="64"/>
      <c r="N672" s="64"/>
    </row>
    <row r="673" spans="1:14">
      <c r="A673" s="64"/>
      <c r="B673" s="64"/>
      <c r="C673" s="64"/>
      <c r="D673" s="64"/>
      <c r="E673" s="64"/>
      <c r="F673" s="64"/>
      <c r="G673" s="64"/>
      <c r="H673" s="64"/>
      <c r="I673" s="64"/>
      <c r="J673" s="64"/>
      <c r="K673" s="64"/>
      <c r="L673" s="64"/>
      <c r="M673" s="64"/>
      <c r="N673" s="64"/>
    </row>
    <row r="674" spans="1:14">
      <c r="A674" s="64"/>
      <c r="B674" s="64"/>
      <c r="C674" s="64"/>
      <c r="D674" s="64"/>
      <c r="E674" s="64"/>
      <c r="F674" s="64"/>
      <c r="G674" s="64"/>
      <c r="H674" s="64"/>
      <c r="I674" s="64"/>
      <c r="J674" s="64"/>
      <c r="K674" s="64"/>
      <c r="L674" s="64"/>
      <c r="M674" s="64"/>
      <c r="N674" s="64"/>
    </row>
    <row r="675" spans="1:14">
      <c r="A675" s="64"/>
      <c r="B675" s="64"/>
      <c r="C675" s="64"/>
      <c r="D675" s="64"/>
      <c r="E675" s="64"/>
      <c r="F675" s="64"/>
      <c r="G675" s="64"/>
      <c r="H675" s="64"/>
      <c r="I675" s="64"/>
      <c r="J675" s="64"/>
      <c r="K675" s="64"/>
      <c r="L675" s="64"/>
      <c r="M675" s="64"/>
      <c r="N675" s="64"/>
    </row>
    <row r="676" spans="1:14">
      <c r="A676" s="64"/>
      <c r="B676" s="64"/>
      <c r="C676" s="64"/>
      <c r="D676" s="64"/>
      <c r="E676" s="64"/>
      <c r="F676" s="64"/>
      <c r="G676" s="64"/>
      <c r="H676" s="64"/>
      <c r="I676" s="64"/>
      <c r="J676" s="64"/>
      <c r="K676" s="64"/>
      <c r="L676" s="64"/>
      <c r="M676" s="64"/>
      <c r="N676" s="64"/>
    </row>
    <row r="677" spans="1:14">
      <c r="A677" s="64"/>
      <c r="B677" s="64"/>
      <c r="C677" s="64"/>
      <c r="D677" s="64"/>
      <c r="E677" s="64"/>
      <c r="F677" s="64"/>
      <c r="G677" s="64"/>
      <c r="H677" s="64"/>
      <c r="I677" s="64"/>
      <c r="J677" s="64"/>
      <c r="K677" s="64"/>
      <c r="L677" s="64"/>
      <c r="M677" s="64"/>
      <c r="N677" s="64"/>
    </row>
    <row r="678" spans="1:14">
      <c r="A678" s="64"/>
      <c r="B678" s="64"/>
      <c r="C678" s="64"/>
      <c r="D678" s="64"/>
      <c r="E678" s="64"/>
      <c r="F678" s="64"/>
      <c r="G678" s="64"/>
      <c r="H678" s="64"/>
      <c r="I678" s="64"/>
      <c r="J678" s="64"/>
      <c r="K678" s="64"/>
      <c r="L678" s="64"/>
      <c r="M678" s="64"/>
      <c r="N678" s="64"/>
    </row>
    <row r="679" spans="1:14">
      <c r="A679" s="64"/>
      <c r="B679" s="64"/>
      <c r="C679" s="64"/>
      <c r="D679" s="64"/>
      <c r="E679" s="64"/>
      <c r="F679" s="64"/>
      <c r="G679" s="64"/>
      <c r="H679" s="64"/>
      <c r="I679" s="64"/>
      <c r="J679" s="64"/>
      <c r="K679" s="64"/>
      <c r="L679" s="64"/>
      <c r="M679" s="64"/>
      <c r="N679" s="64"/>
    </row>
    <row r="680" spans="1:14">
      <c r="A680" s="64"/>
      <c r="B680" s="64"/>
      <c r="C680" s="64"/>
      <c r="D680" s="64"/>
      <c r="E680" s="64"/>
      <c r="F680" s="64"/>
      <c r="G680" s="64"/>
      <c r="H680" s="64"/>
      <c r="I680" s="64"/>
      <c r="J680" s="64"/>
      <c r="K680" s="64"/>
      <c r="L680" s="64"/>
      <c r="M680" s="64"/>
      <c r="N680" s="64"/>
    </row>
    <row r="681" spans="1:14">
      <c r="A681" s="64"/>
      <c r="B681" s="64"/>
      <c r="C681" s="64"/>
      <c r="D681" s="64"/>
      <c r="E681" s="64"/>
      <c r="F681" s="64"/>
      <c r="G681" s="64"/>
      <c r="H681" s="64"/>
      <c r="I681" s="64"/>
      <c r="J681" s="64"/>
      <c r="K681" s="64"/>
      <c r="L681" s="64"/>
      <c r="M681" s="64"/>
      <c r="N681" s="64"/>
    </row>
    <row r="682" spans="1:14">
      <c r="A682" s="64"/>
      <c r="B682" s="64"/>
      <c r="C682" s="64"/>
      <c r="D682" s="64"/>
      <c r="E682" s="64"/>
      <c r="F682" s="64"/>
      <c r="G682" s="64"/>
      <c r="H682" s="64"/>
      <c r="I682" s="64"/>
      <c r="J682" s="64"/>
      <c r="K682" s="64"/>
      <c r="L682" s="64"/>
      <c r="M682" s="64"/>
      <c r="N682" s="64"/>
    </row>
    <row r="683" spans="1:14">
      <c r="A683" s="64"/>
      <c r="B683" s="64"/>
      <c r="C683" s="64"/>
      <c r="D683" s="64"/>
      <c r="E683" s="64"/>
      <c r="F683" s="64"/>
      <c r="G683" s="64"/>
      <c r="H683" s="64"/>
      <c r="I683" s="64"/>
      <c r="J683" s="64"/>
      <c r="K683" s="64"/>
      <c r="L683" s="64"/>
      <c r="M683" s="64"/>
      <c r="N683" s="64"/>
    </row>
    <row r="684" spans="1:14">
      <c r="A684" s="64"/>
      <c r="B684" s="64"/>
      <c r="C684" s="64"/>
      <c r="D684" s="64"/>
      <c r="E684" s="64"/>
      <c r="F684" s="64"/>
      <c r="G684" s="64"/>
      <c r="H684" s="64"/>
      <c r="I684" s="64"/>
      <c r="J684" s="64"/>
      <c r="K684" s="64"/>
      <c r="L684" s="64"/>
      <c r="M684" s="64"/>
      <c r="N684" s="64"/>
    </row>
    <row r="685" spans="1:14">
      <c r="A685" s="64"/>
      <c r="B685" s="64"/>
      <c r="C685" s="64"/>
      <c r="D685" s="64"/>
      <c r="E685" s="64"/>
      <c r="F685" s="64"/>
      <c r="G685" s="64"/>
      <c r="H685" s="64"/>
      <c r="I685" s="64"/>
      <c r="J685" s="64"/>
      <c r="K685" s="64"/>
      <c r="L685" s="64"/>
      <c r="M685" s="64"/>
      <c r="N685" s="64"/>
    </row>
    <row r="686" spans="1:14">
      <c r="A686" s="64"/>
      <c r="B686" s="64"/>
      <c r="C686" s="64"/>
      <c r="D686" s="64"/>
      <c r="E686" s="64"/>
      <c r="F686" s="64"/>
      <c r="G686" s="64"/>
      <c r="H686" s="64"/>
      <c r="I686" s="64"/>
      <c r="J686" s="64"/>
      <c r="K686" s="64"/>
      <c r="L686" s="64"/>
      <c r="M686" s="64"/>
      <c r="N686" s="64"/>
    </row>
    <row r="687" spans="1:14">
      <c r="A687" s="64"/>
      <c r="B687" s="64"/>
      <c r="C687" s="64"/>
      <c r="D687" s="64"/>
      <c r="E687" s="64"/>
      <c r="F687" s="64"/>
      <c r="G687" s="64"/>
      <c r="H687" s="64"/>
      <c r="I687" s="64"/>
      <c r="J687" s="64"/>
      <c r="K687" s="64"/>
      <c r="L687" s="64"/>
      <c r="M687" s="64"/>
      <c r="N687" s="64"/>
    </row>
    <row r="688" spans="1:14">
      <c r="A688" s="64"/>
      <c r="B688" s="64"/>
      <c r="C688" s="64"/>
      <c r="D688" s="64"/>
      <c r="E688" s="64"/>
      <c r="F688" s="64"/>
      <c r="G688" s="64"/>
      <c r="H688" s="64"/>
      <c r="I688" s="64"/>
      <c r="J688" s="64"/>
      <c r="K688" s="64"/>
      <c r="L688" s="64"/>
      <c r="M688" s="64"/>
      <c r="N688" s="64"/>
    </row>
    <row r="689" spans="1:14">
      <c r="A689" s="64"/>
      <c r="B689" s="64"/>
      <c r="C689" s="64"/>
      <c r="D689" s="64"/>
      <c r="E689" s="64"/>
      <c r="F689" s="64"/>
      <c r="G689" s="64"/>
      <c r="H689" s="64"/>
      <c r="I689" s="64"/>
      <c r="J689" s="64"/>
      <c r="K689" s="64"/>
      <c r="L689" s="64"/>
      <c r="M689" s="64"/>
      <c r="N689" s="64"/>
    </row>
  </sheetData>
  <mergeCells count="16">
    <mergeCell ref="H14:H15"/>
    <mergeCell ref="H18:H19"/>
    <mergeCell ref="C18:C19"/>
    <mergeCell ref="D18:D19"/>
    <mergeCell ref="E18:E19"/>
    <mergeCell ref="F18:F19"/>
    <mergeCell ref="G18:G19"/>
    <mergeCell ref="B18:B19"/>
    <mergeCell ref="F4:G4"/>
    <mergeCell ref="G14:G15"/>
    <mergeCell ref="A6:G6"/>
    <mergeCell ref="B14:B15"/>
    <mergeCell ref="C14:C15"/>
    <mergeCell ref="D14:D15"/>
    <mergeCell ref="E14:E15"/>
    <mergeCell ref="F14:F15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4"/>
  <sheetViews>
    <sheetView tabSelected="1" topLeftCell="A8" workbookViewId="0">
      <selection activeCell="I31" sqref="I31:J31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219"/>
      <c r="F1" s="219"/>
      <c r="G1" s="219"/>
      <c r="H1" s="219"/>
      <c r="I1" s="219"/>
      <c r="L1" s="385" t="s">
        <v>642</v>
      </c>
      <c r="M1" s="385"/>
      <c r="N1" s="385"/>
    </row>
    <row r="2" spans="1:14">
      <c r="E2" s="219"/>
      <c r="F2" s="219"/>
      <c r="G2" s="219"/>
      <c r="H2" s="219"/>
      <c r="I2" s="219"/>
      <c r="L2" s="385"/>
      <c r="M2" s="385"/>
      <c r="N2" s="385"/>
    </row>
    <row r="3" spans="1:14">
      <c r="E3" s="219"/>
      <c r="F3" s="219"/>
      <c r="G3" s="219"/>
      <c r="H3" s="219"/>
      <c r="I3" s="219"/>
      <c r="L3" s="385"/>
      <c r="M3" s="385"/>
      <c r="N3" s="385"/>
    </row>
    <row r="4" spans="1:14">
      <c r="L4" s="385"/>
      <c r="M4" s="385"/>
      <c r="N4" s="385"/>
    </row>
    <row r="5" spans="1:14">
      <c r="L5" s="385"/>
      <c r="M5" s="385"/>
      <c r="N5" s="385"/>
    </row>
    <row r="6" spans="1:14" ht="15.75" customHeight="1">
      <c r="A6" s="386" t="s">
        <v>542</v>
      </c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</row>
    <row r="7" spans="1:14" ht="15.75" customHeight="1">
      <c r="A7" s="386"/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</row>
    <row r="8" spans="1:14" ht="15.75" customHeight="1">
      <c r="A8" s="386"/>
      <c r="B8" s="386"/>
      <c r="C8" s="386"/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</row>
    <row r="9" spans="1:14" ht="15.75" customHeight="1" thickBot="1">
      <c r="A9" s="220"/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</row>
    <row r="10" spans="1:14" ht="15.75" customHeight="1">
      <c r="A10" s="387" t="s">
        <v>543</v>
      </c>
      <c r="B10" s="379" t="s">
        <v>62</v>
      </c>
      <c r="C10" s="380"/>
      <c r="D10" s="380"/>
      <c r="E10" s="380"/>
      <c r="F10" s="380"/>
      <c r="G10" s="380"/>
      <c r="H10" s="381"/>
      <c r="I10" s="379" t="s">
        <v>140</v>
      </c>
      <c r="J10" s="380"/>
      <c r="K10" s="380"/>
      <c r="L10" s="380"/>
      <c r="M10" s="380"/>
      <c r="N10" s="381"/>
    </row>
    <row r="11" spans="1:14" ht="15.75" customHeight="1" thickBot="1">
      <c r="A11" s="388"/>
      <c r="B11" s="390"/>
      <c r="C11" s="391"/>
      <c r="D11" s="391"/>
      <c r="E11" s="391"/>
      <c r="F11" s="391"/>
      <c r="G11" s="391"/>
      <c r="H11" s="392"/>
      <c r="I11" s="382"/>
      <c r="J11" s="383"/>
      <c r="K11" s="383"/>
      <c r="L11" s="383"/>
      <c r="M11" s="383"/>
      <c r="N11" s="384"/>
    </row>
    <row r="12" spans="1:14" ht="16.5" thickBot="1">
      <c r="A12" s="389"/>
      <c r="B12" s="382"/>
      <c r="C12" s="383"/>
      <c r="D12" s="383"/>
      <c r="E12" s="383"/>
      <c r="F12" s="383"/>
      <c r="G12" s="383"/>
      <c r="H12" s="384"/>
      <c r="I12" s="307" t="s">
        <v>141</v>
      </c>
      <c r="J12" s="309"/>
      <c r="K12" s="307" t="s">
        <v>142</v>
      </c>
      <c r="L12" s="309"/>
      <c r="M12" s="307" t="s">
        <v>143</v>
      </c>
      <c r="N12" s="309"/>
    </row>
    <row r="13" spans="1:14" ht="16.5" thickBot="1">
      <c r="A13" s="223">
        <v>100</v>
      </c>
      <c r="B13" s="364" t="s">
        <v>544</v>
      </c>
      <c r="C13" s="365"/>
      <c r="D13" s="365"/>
      <c r="E13" s="365"/>
      <c r="F13" s="365"/>
      <c r="G13" s="365"/>
      <c r="H13" s="366"/>
      <c r="I13" s="367">
        <f>I14+I15+I16++I17</f>
        <v>5138611.8</v>
      </c>
      <c r="J13" s="368"/>
      <c r="K13" s="367">
        <f>K14+K15+K16++K17</f>
        <v>4694218.2</v>
      </c>
      <c r="L13" s="368"/>
      <c r="M13" s="367">
        <f>M14+M15+M16++M17</f>
        <v>4694218.2</v>
      </c>
      <c r="N13" s="368"/>
    </row>
    <row r="14" spans="1:14" ht="33" customHeight="1" thickBot="1">
      <c r="A14" s="221">
        <v>102</v>
      </c>
      <c r="B14" s="393" t="s">
        <v>551</v>
      </c>
      <c r="C14" s="394"/>
      <c r="D14" s="394"/>
      <c r="E14" s="394"/>
      <c r="F14" s="394"/>
      <c r="G14" s="394"/>
      <c r="H14" s="395"/>
      <c r="I14" s="307">
        <v>859424.16</v>
      </c>
      <c r="J14" s="309"/>
      <c r="K14" s="369">
        <v>859424.16</v>
      </c>
      <c r="L14" s="370"/>
      <c r="M14" s="369">
        <v>859424.16</v>
      </c>
      <c r="N14" s="370"/>
    </row>
    <row r="15" spans="1:14" ht="49.5" customHeight="1" thickBot="1">
      <c r="A15" s="222">
        <v>104</v>
      </c>
      <c r="B15" s="376" t="s">
        <v>552</v>
      </c>
      <c r="C15" s="377"/>
      <c r="D15" s="377"/>
      <c r="E15" s="377"/>
      <c r="F15" s="377"/>
      <c r="G15" s="377"/>
      <c r="H15" s="378"/>
      <c r="I15" s="307">
        <v>3508634.04</v>
      </c>
      <c r="J15" s="309"/>
      <c r="K15" s="369">
        <v>3508634.04</v>
      </c>
      <c r="L15" s="370"/>
      <c r="M15" s="369">
        <v>3508634.04</v>
      </c>
      <c r="N15" s="370"/>
    </row>
    <row r="16" spans="1:14" ht="16.5" thickBot="1">
      <c r="A16" s="221">
        <v>111</v>
      </c>
      <c r="B16" s="307" t="s">
        <v>553</v>
      </c>
      <c r="C16" s="308"/>
      <c r="D16" s="308"/>
      <c r="E16" s="308"/>
      <c r="F16" s="308"/>
      <c r="G16" s="308"/>
      <c r="H16" s="309"/>
      <c r="I16" s="369">
        <v>20000</v>
      </c>
      <c r="J16" s="370"/>
      <c r="K16" s="369">
        <v>20000</v>
      </c>
      <c r="L16" s="370"/>
      <c r="M16" s="369">
        <v>20000</v>
      </c>
      <c r="N16" s="370"/>
    </row>
    <row r="17" spans="1:14" ht="16.5" thickBot="1">
      <c r="A17" s="221">
        <v>113</v>
      </c>
      <c r="B17" s="307" t="s">
        <v>554</v>
      </c>
      <c r="C17" s="308"/>
      <c r="D17" s="308"/>
      <c r="E17" s="308"/>
      <c r="F17" s="308"/>
      <c r="G17" s="308"/>
      <c r="H17" s="309"/>
      <c r="I17" s="369">
        <v>750553.59999999998</v>
      </c>
      <c r="J17" s="370"/>
      <c r="K17" s="369">
        <v>306160</v>
      </c>
      <c r="L17" s="370"/>
      <c r="M17" s="369">
        <v>306160</v>
      </c>
      <c r="N17" s="370"/>
    </row>
    <row r="18" spans="1:14" ht="16.5" thickBot="1">
      <c r="A18" s="223">
        <v>200</v>
      </c>
      <c r="B18" s="364" t="s">
        <v>545</v>
      </c>
      <c r="C18" s="365"/>
      <c r="D18" s="365"/>
      <c r="E18" s="365"/>
      <c r="F18" s="365"/>
      <c r="G18" s="365"/>
      <c r="H18" s="366"/>
      <c r="I18" s="367">
        <f>I19</f>
        <v>138700</v>
      </c>
      <c r="J18" s="368"/>
      <c r="K18" s="367">
        <f>K19</f>
        <v>138700</v>
      </c>
      <c r="L18" s="368"/>
      <c r="M18" s="367">
        <f>M19</f>
        <v>138700</v>
      </c>
      <c r="N18" s="368"/>
    </row>
    <row r="19" spans="1:14" ht="16.5" thickBot="1">
      <c r="A19" s="221">
        <v>203</v>
      </c>
      <c r="B19" s="307" t="s">
        <v>555</v>
      </c>
      <c r="C19" s="308"/>
      <c r="D19" s="308"/>
      <c r="E19" s="308"/>
      <c r="F19" s="308"/>
      <c r="G19" s="308"/>
      <c r="H19" s="309"/>
      <c r="I19" s="369">
        <v>138700</v>
      </c>
      <c r="J19" s="370"/>
      <c r="K19" s="369">
        <v>138700</v>
      </c>
      <c r="L19" s="370"/>
      <c r="M19" s="369">
        <v>138700</v>
      </c>
      <c r="N19" s="370"/>
    </row>
    <row r="20" spans="1:14" ht="40.5" customHeight="1" thickBot="1">
      <c r="A20" s="223">
        <v>300</v>
      </c>
      <c r="B20" s="373" t="s">
        <v>546</v>
      </c>
      <c r="C20" s="374"/>
      <c r="D20" s="374"/>
      <c r="E20" s="374"/>
      <c r="F20" s="374"/>
      <c r="G20" s="374"/>
      <c r="H20" s="375"/>
      <c r="I20" s="367">
        <f>I21+I22</f>
        <v>222132.1</v>
      </c>
      <c r="J20" s="368"/>
      <c r="K20" s="367">
        <f>K21+K22</f>
        <v>135040</v>
      </c>
      <c r="L20" s="368"/>
      <c r="M20" s="367">
        <f>M21+M22</f>
        <v>155040</v>
      </c>
      <c r="N20" s="368"/>
    </row>
    <row r="21" spans="1:14" ht="16.5" thickBot="1">
      <c r="A21" s="221">
        <v>309</v>
      </c>
      <c r="B21" s="307" t="s">
        <v>556</v>
      </c>
      <c r="C21" s="308"/>
      <c r="D21" s="308"/>
      <c r="E21" s="308"/>
      <c r="F21" s="308"/>
      <c r="G21" s="308"/>
      <c r="H21" s="309"/>
      <c r="I21" s="369">
        <v>20000</v>
      </c>
      <c r="J21" s="370"/>
      <c r="K21" s="369">
        <v>20000</v>
      </c>
      <c r="L21" s="370"/>
      <c r="M21" s="369">
        <v>20000</v>
      </c>
      <c r="N21" s="370"/>
    </row>
    <row r="22" spans="1:14" ht="16.5" thickBot="1">
      <c r="A22" s="221">
        <v>310</v>
      </c>
      <c r="B22" s="307" t="s">
        <v>558</v>
      </c>
      <c r="C22" s="308"/>
      <c r="D22" s="308"/>
      <c r="E22" s="308"/>
      <c r="F22" s="308"/>
      <c r="G22" s="308"/>
      <c r="H22" s="309"/>
      <c r="I22" s="369">
        <v>202132.1</v>
      </c>
      <c r="J22" s="370"/>
      <c r="K22" s="369">
        <v>115040</v>
      </c>
      <c r="L22" s="370"/>
      <c r="M22" s="369">
        <v>135040</v>
      </c>
      <c r="N22" s="370"/>
    </row>
    <row r="23" spans="1:14" ht="16.5" thickBot="1">
      <c r="A23" s="224">
        <v>400</v>
      </c>
      <c r="B23" s="364" t="s">
        <v>547</v>
      </c>
      <c r="C23" s="365"/>
      <c r="D23" s="365"/>
      <c r="E23" s="365"/>
      <c r="F23" s="365"/>
      <c r="G23" s="365"/>
      <c r="H23" s="366"/>
      <c r="I23" s="367">
        <f>I24</f>
        <v>6359302.7599999998</v>
      </c>
      <c r="J23" s="368"/>
      <c r="K23" s="367">
        <f>K24</f>
        <v>1820643.48</v>
      </c>
      <c r="L23" s="368"/>
      <c r="M23" s="367">
        <f>M24</f>
        <v>1969118.39</v>
      </c>
      <c r="N23" s="368"/>
    </row>
    <row r="24" spans="1:14" ht="16.5" thickBot="1">
      <c r="A24" s="221">
        <v>409</v>
      </c>
      <c r="B24" s="307" t="s">
        <v>557</v>
      </c>
      <c r="C24" s="308"/>
      <c r="D24" s="308"/>
      <c r="E24" s="308"/>
      <c r="F24" s="308"/>
      <c r="G24" s="308"/>
      <c r="H24" s="309"/>
      <c r="I24" s="369">
        <v>6359302.7599999998</v>
      </c>
      <c r="J24" s="370"/>
      <c r="K24" s="369">
        <v>1820643.48</v>
      </c>
      <c r="L24" s="370"/>
      <c r="M24" s="369">
        <v>1969118.39</v>
      </c>
      <c r="N24" s="370"/>
    </row>
    <row r="25" spans="1:14" ht="16.5" thickBot="1">
      <c r="A25" s="223">
        <v>500</v>
      </c>
      <c r="B25" s="364" t="s">
        <v>548</v>
      </c>
      <c r="C25" s="365"/>
      <c r="D25" s="365"/>
      <c r="E25" s="365"/>
      <c r="F25" s="365"/>
      <c r="G25" s="365"/>
      <c r="H25" s="366"/>
      <c r="I25" s="367">
        <f>I26+I27+I28</f>
        <v>5608636.7199999997</v>
      </c>
      <c r="J25" s="368"/>
      <c r="K25" s="371">
        <f>K26+K27+K28</f>
        <v>3225626.8</v>
      </c>
      <c r="L25" s="372"/>
      <c r="M25" s="367">
        <f>M26+M27+M28</f>
        <v>2991219.8</v>
      </c>
      <c r="N25" s="368"/>
    </row>
    <row r="26" spans="1:14" ht="16.5" thickBot="1">
      <c r="A26" s="222">
        <v>501</v>
      </c>
      <c r="B26" s="307" t="s">
        <v>559</v>
      </c>
      <c r="C26" s="308"/>
      <c r="D26" s="308"/>
      <c r="E26" s="308"/>
      <c r="F26" s="308"/>
      <c r="G26" s="308"/>
      <c r="H26" s="309"/>
      <c r="I26" s="369">
        <v>901234.29</v>
      </c>
      <c r="J26" s="370"/>
      <c r="K26" s="369">
        <v>559950</v>
      </c>
      <c r="L26" s="370"/>
      <c r="M26" s="369">
        <v>598145</v>
      </c>
      <c r="N26" s="370"/>
    </row>
    <row r="27" spans="1:14" ht="16.5" thickBot="1">
      <c r="A27" s="221">
        <v>502</v>
      </c>
      <c r="B27" s="307" t="s">
        <v>560</v>
      </c>
      <c r="C27" s="308"/>
      <c r="D27" s="308"/>
      <c r="E27" s="308"/>
      <c r="F27" s="308"/>
      <c r="G27" s="308"/>
      <c r="H27" s="309"/>
      <c r="I27" s="369">
        <v>0</v>
      </c>
      <c r="J27" s="370"/>
      <c r="K27" s="369">
        <v>221838.5</v>
      </c>
      <c r="L27" s="370"/>
      <c r="M27" s="369">
        <v>297328.09999999998</v>
      </c>
      <c r="N27" s="370"/>
    </row>
    <row r="28" spans="1:14" ht="16.5" thickBot="1">
      <c r="A28" s="222">
        <v>503</v>
      </c>
      <c r="B28" s="307" t="s">
        <v>561</v>
      </c>
      <c r="C28" s="308"/>
      <c r="D28" s="308"/>
      <c r="E28" s="308"/>
      <c r="F28" s="308"/>
      <c r="G28" s="308"/>
      <c r="H28" s="309"/>
      <c r="I28" s="369">
        <v>4707402.43</v>
      </c>
      <c r="J28" s="370"/>
      <c r="K28" s="369">
        <v>2443838.2999999998</v>
      </c>
      <c r="L28" s="370"/>
      <c r="M28" s="369">
        <v>2095746.7</v>
      </c>
      <c r="N28" s="370"/>
    </row>
    <row r="29" spans="1:14" ht="16.5" thickBot="1">
      <c r="A29" s="223">
        <v>800</v>
      </c>
      <c r="B29" s="364" t="s">
        <v>549</v>
      </c>
      <c r="C29" s="365"/>
      <c r="D29" s="365"/>
      <c r="E29" s="365"/>
      <c r="F29" s="365"/>
      <c r="G29" s="365"/>
      <c r="H29" s="366"/>
      <c r="I29" s="367">
        <f>I30</f>
        <v>5303615.3499999996</v>
      </c>
      <c r="J29" s="368"/>
      <c r="K29" s="367">
        <f>K30</f>
        <v>3481800</v>
      </c>
      <c r="L29" s="368"/>
      <c r="M29" s="367">
        <f>M30</f>
        <v>3292600</v>
      </c>
      <c r="N29" s="368"/>
    </row>
    <row r="30" spans="1:14" ht="16.5" thickBot="1">
      <c r="A30" s="221">
        <v>801</v>
      </c>
      <c r="B30" s="307" t="s">
        <v>562</v>
      </c>
      <c r="C30" s="308"/>
      <c r="D30" s="308"/>
      <c r="E30" s="308"/>
      <c r="F30" s="308"/>
      <c r="G30" s="308"/>
      <c r="H30" s="309"/>
      <c r="I30" s="369">
        <v>5303615.3499999996</v>
      </c>
      <c r="J30" s="370"/>
      <c r="K30" s="369">
        <v>3481800</v>
      </c>
      <c r="L30" s="370"/>
      <c r="M30" s="369">
        <v>3292600</v>
      </c>
      <c r="N30" s="370"/>
    </row>
    <row r="31" spans="1:14" ht="16.5" thickBot="1">
      <c r="A31" s="224">
        <v>1000</v>
      </c>
      <c r="B31" s="364" t="s">
        <v>550</v>
      </c>
      <c r="C31" s="365"/>
      <c r="D31" s="365"/>
      <c r="E31" s="365"/>
      <c r="F31" s="365"/>
      <c r="G31" s="365"/>
      <c r="H31" s="366"/>
      <c r="I31" s="367">
        <f>I32</f>
        <v>72000</v>
      </c>
      <c r="J31" s="368"/>
      <c r="K31" s="367">
        <f>K32</f>
        <v>72000</v>
      </c>
      <c r="L31" s="368"/>
      <c r="M31" s="367">
        <f>M32+M33</f>
        <v>1299864</v>
      </c>
      <c r="N31" s="368"/>
    </row>
    <row r="32" spans="1:14" ht="16.5" thickBot="1">
      <c r="A32" s="221">
        <v>1001</v>
      </c>
      <c r="B32" s="307" t="s">
        <v>563</v>
      </c>
      <c r="C32" s="308"/>
      <c r="D32" s="308"/>
      <c r="E32" s="308"/>
      <c r="F32" s="308"/>
      <c r="G32" s="308"/>
      <c r="H32" s="309"/>
      <c r="I32" s="369">
        <v>72000</v>
      </c>
      <c r="J32" s="370"/>
      <c r="K32" s="369">
        <v>72000</v>
      </c>
      <c r="L32" s="370"/>
      <c r="M32" s="369">
        <v>72000</v>
      </c>
      <c r="N32" s="370"/>
    </row>
    <row r="33" spans="1:14" ht="16.5" thickBot="1">
      <c r="A33" s="221">
        <v>1004</v>
      </c>
      <c r="B33" s="307" t="s">
        <v>667</v>
      </c>
      <c r="C33" s="308"/>
      <c r="D33" s="308"/>
      <c r="E33" s="308"/>
      <c r="F33" s="308"/>
      <c r="G33" s="308"/>
      <c r="H33" s="309"/>
      <c r="I33" s="369">
        <v>0</v>
      </c>
      <c r="J33" s="370"/>
      <c r="K33" s="369">
        <v>0</v>
      </c>
      <c r="L33" s="370"/>
      <c r="M33" s="369">
        <v>1227864</v>
      </c>
      <c r="N33" s="370"/>
    </row>
    <row r="34" spans="1:14" ht="16.5" thickBot="1">
      <c r="A34" s="359" t="s">
        <v>122</v>
      </c>
      <c r="B34" s="360"/>
      <c r="C34" s="360"/>
      <c r="D34" s="360"/>
      <c r="E34" s="360"/>
      <c r="F34" s="360"/>
      <c r="G34" s="360"/>
      <c r="H34" s="361"/>
      <c r="I34" s="362">
        <f>I13+I18+I20+I23+I25+I29+I31</f>
        <v>22842998.729999997</v>
      </c>
      <c r="J34" s="363"/>
      <c r="K34" s="362">
        <f>K13+K18+K20+K23+K25+K29+K31</f>
        <v>13568028.48</v>
      </c>
      <c r="L34" s="363"/>
      <c r="M34" s="362">
        <f>M13+M18+M20+M23+M25+M29+M31</f>
        <v>14540760.390000001</v>
      </c>
      <c r="N34" s="363"/>
    </row>
  </sheetData>
  <mergeCells count="96">
    <mergeCell ref="L1:N5"/>
    <mergeCell ref="A6:N8"/>
    <mergeCell ref="A10:A12"/>
    <mergeCell ref="B10:H12"/>
    <mergeCell ref="B16:H16"/>
    <mergeCell ref="I16:J16"/>
    <mergeCell ref="K16:L16"/>
    <mergeCell ref="M16:N16"/>
    <mergeCell ref="B13:H13"/>
    <mergeCell ref="I13:J13"/>
    <mergeCell ref="K13:L13"/>
    <mergeCell ref="M13:N13"/>
    <mergeCell ref="B14:H14"/>
    <mergeCell ref="I14:J14"/>
    <mergeCell ref="K14:L14"/>
    <mergeCell ref="M14:N14"/>
    <mergeCell ref="B15:H15"/>
    <mergeCell ref="I15:J15"/>
    <mergeCell ref="K15:L15"/>
    <mergeCell ref="M15:N15"/>
    <mergeCell ref="I10:N11"/>
    <mergeCell ref="I12:J12"/>
    <mergeCell ref="K12:L12"/>
    <mergeCell ref="M12:N12"/>
    <mergeCell ref="B17:H17"/>
    <mergeCell ref="I17:J17"/>
    <mergeCell ref="K17:L17"/>
    <mergeCell ref="M17:N17"/>
    <mergeCell ref="B18:H18"/>
    <mergeCell ref="I18:J18"/>
    <mergeCell ref="K18:L18"/>
    <mergeCell ref="M18:N18"/>
    <mergeCell ref="B19:H19"/>
    <mergeCell ref="I19:J19"/>
    <mergeCell ref="K19:L19"/>
    <mergeCell ref="M19:N19"/>
    <mergeCell ref="B20:H20"/>
    <mergeCell ref="I20:J20"/>
    <mergeCell ref="K20:L20"/>
    <mergeCell ref="M20:N20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25:H25"/>
    <mergeCell ref="I25:J25"/>
    <mergeCell ref="K25:L25"/>
    <mergeCell ref="M25:N25"/>
    <mergeCell ref="B26:H26"/>
    <mergeCell ref="I26:J26"/>
    <mergeCell ref="K26:L26"/>
    <mergeCell ref="M26:N26"/>
    <mergeCell ref="B27:H27"/>
    <mergeCell ref="I27:J27"/>
    <mergeCell ref="K27:L27"/>
    <mergeCell ref="M27:N27"/>
    <mergeCell ref="B28:H28"/>
    <mergeCell ref="I28:J28"/>
    <mergeCell ref="K28:L28"/>
    <mergeCell ref="M28:N28"/>
    <mergeCell ref="B29:H29"/>
    <mergeCell ref="I29:J29"/>
    <mergeCell ref="K29:L29"/>
    <mergeCell ref="M29:N29"/>
    <mergeCell ref="B30:H30"/>
    <mergeCell ref="I30:J30"/>
    <mergeCell ref="K30:L30"/>
    <mergeCell ref="M30:N30"/>
    <mergeCell ref="A34:H34"/>
    <mergeCell ref="I34:J34"/>
    <mergeCell ref="K34:L34"/>
    <mergeCell ref="M34:N34"/>
    <mergeCell ref="B31:H31"/>
    <mergeCell ref="I31:J31"/>
    <mergeCell ref="K31:L31"/>
    <mergeCell ref="M31:N31"/>
    <mergeCell ref="B32:H32"/>
    <mergeCell ref="I32:J32"/>
    <mergeCell ref="K32:L32"/>
    <mergeCell ref="M32:N32"/>
    <mergeCell ref="B33:H33"/>
    <mergeCell ref="I33:J33"/>
    <mergeCell ref="K33:L33"/>
    <mergeCell ref="M33:N33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A13" workbookViewId="0">
      <selection activeCell="F22" sqref="F22:F24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05" t="s">
        <v>643</v>
      </c>
      <c r="F1" s="405"/>
      <c r="G1" s="405"/>
      <c r="H1" s="405"/>
    </row>
    <row r="2" spans="2:8">
      <c r="E2" s="405"/>
      <c r="F2" s="405"/>
      <c r="G2" s="405"/>
      <c r="H2" s="405"/>
    </row>
    <row r="3" spans="2:8">
      <c r="E3" s="405"/>
      <c r="F3" s="405"/>
      <c r="G3" s="405"/>
      <c r="H3" s="405"/>
    </row>
    <row r="4" spans="2:8">
      <c r="E4" s="405"/>
      <c r="F4" s="405"/>
      <c r="G4" s="405"/>
      <c r="H4" s="405"/>
    </row>
    <row r="6" spans="2:8">
      <c r="B6" s="137"/>
      <c r="C6" s="406" t="s">
        <v>51</v>
      </c>
      <c r="D6" s="406"/>
      <c r="E6" s="406"/>
      <c r="F6" s="137"/>
    </row>
    <row r="7" spans="2:8" ht="15.75" customHeight="1">
      <c r="B7" s="413" t="s">
        <v>595</v>
      </c>
      <c r="C7" s="413"/>
      <c r="D7" s="413"/>
      <c r="E7" s="413"/>
      <c r="F7" s="413"/>
      <c r="G7" s="413"/>
      <c r="H7" s="413"/>
    </row>
    <row r="8" spans="2:8">
      <c r="B8" s="413"/>
      <c r="C8" s="413"/>
      <c r="D8" s="413"/>
      <c r="E8" s="413"/>
      <c r="F8" s="413"/>
      <c r="G8" s="413"/>
      <c r="H8" s="413"/>
    </row>
    <row r="9" spans="2:8">
      <c r="B9" s="413"/>
      <c r="C9" s="413"/>
      <c r="D9" s="413"/>
      <c r="E9" s="413"/>
      <c r="F9" s="413"/>
      <c r="G9" s="413"/>
      <c r="H9" s="413"/>
    </row>
    <row r="10" spans="2:8" ht="16.5" thickBot="1"/>
    <row r="11" spans="2:8" ht="16.5" thickBot="1">
      <c r="B11" s="407" t="s">
        <v>66</v>
      </c>
      <c r="C11" s="408"/>
      <c r="D11" s="409"/>
      <c r="E11" s="307" t="s">
        <v>250</v>
      </c>
      <c r="F11" s="308"/>
      <c r="G11" s="309"/>
    </row>
    <row r="12" spans="2:8" ht="16.5" thickBot="1">
      <c r="B12" s="410"/>
      <c r="C12" s="411"/>
      <c r="D12" s="412"/>
      <c r="E12" s="275" t="s">
        <v>141</v>
      </c>
      <c r="F12" s="276" t="s">
        <v>142</v>
      </c>
      <c r="G12" s="276" t="s">
        <v>143</v>
      </c>
    </row>
    <row r="13" spans="2:8" ht="18.75" customHeight="1">
      <c r="B13" s="396" t="s">
        <v>54</v>
      </c>
      <c r="C13" s="397"/>
      <c r="D13" s="398"/>
      <c r="E13" s="414">
        <v>0</v>
      </c>
      <c r="F13" s="409"/>
      <c r="G13" s="414"/>
    </row>
    <row r="14" spans="2:8" ht="22.5" customHeight="1">
      <c r="B14" s="399"/>
      <c r="C14" s="400"/>
      <c r="D14" s="401"/>
      <c r="E14" s="415"/>
      <c r="F14" s="417"/>
      <c r="G14" s="415"/>
    </row>
    <row r="15" spans="2:8" ht="16.5" customHeight="1" thickBot="1">
      <c r="B15" s="402"/>
      <c r="C15" s="403"/>
      <c r="D15" s="404"/>
      <c r="E15" s="416"/>
      <c r="F15" s="412"/>
      <c r="G15" s="416"/>
    </row>
    <row r="16" spans="2:8" ht="18.75" customHeight="1">
      <c r="B16" s="396" t="s">
        <v>3</v>
      </c>
      <c r="C16" s="436"/>
      <c r="D16" s="437"/>
      <c r="E16" s="414"/>
      <c r="F16" s="409"/>
      <c r="G16" s="414"/>
    </row>
    <row r="17" spans="2:7">
      <c r="B17" s="438"/>
      <c r="C17" s="439"/>
      <c r="D17" s="440"/>
      <c r="E17" s="415"/>
      <c r="F17" s="417"/>
      <c r="G17" s="415"/>
    </row>
    <row r="18" spans="2:7" ht="16.5" thickBot="1">
      <c r="B18" s="441"/>
      <c r="C18" s="442"/>
      <c r="D18" s="443"/>
      <c r="E18" s="416"/>
      <c r="F18" s="412"/>
      <c r="G18" s="416"/>
    </row>
    <row r="19" spans="2:7" ht="18.75" customHeight="1">
      <c r="B19" s="396" t="s">
        <v>4</v>
      </c>
      <c r="C19" s="397"/>
      <c r="D19" s="398"/>
      <c r="E19" s="407">
        <v>0</v>
      </c>
      <c r="F19" s="414"/>
      <c r="G19" s="414"/>
    </row>
    <row r="20" spans="2:7">
      <c r="B20" s="399"/>
      <c r="C20" s="400"/>
      <c r="D20" s="401"/>
      <c r="E20" s="453"/>
      <c r="F20" s="415"/>
      <c r="G20" s="415"/>
    </row>
    <row r="21" spans="2:7" ht="16.5" thickBot="1">
      <c r="B21" s="402"/>
      <c r="C21" s="403"/>
      <c r="D21" s="404"/>
      <c r="E21" s="410"/>
      <c r="F21" s="416"/>
      <c r="G21" s="416"/>
    </row>
    <row r="22" spans="2:7" ht="18.75" customHeight="1">
      <c r="B22" s="418" t="s">
        <v>5</v>
      </c>
      <c r="C22" s="419"/>
      <c r="D22" s="420"/>
      <c r="E22" s="407">
        <v>0</v>
      </c>
      <c r="F22" s="414"/>
      <c r="G22" s="414"/>
    </row>
    <row r="23" spans="2:7">
      <c r="B23" s="421"/>
      <c r="C23" s="422"/>
      <c r="D23" s="423"/>
      <c r="E23" s="453"/>
      <c r="F23" s="415"/>
      <c r="G23" s="415"/>
    </row>
    <row r="24" spans="2:7" ht="16.5" thickBot="1">
      <c r="B24" s="424"/>
      <c r="C24" s="425"/>
      <c r="D24" s="426"/>
      <c r="E24" s="410"/>
      <c r="F24" s="416"/>
      <c r="G24" s="416"/>
    </row>
    <row r="25" spans="2:7">
      <c r="B25" s="444" t="s">
        <v>596</v>
      </c>
      <c r="C25" s="445"/>
      <c r="D25" s="446"/>
      <c r="E25" s="414">
        <v>0</v>
      </c>
      <c r="F25" s="414"/>
      <c r="G25" s="414"/>
    </row>
    <row r="26" spans="2:7">
      <c r="B26" s="447"/>
      <c r="C26" s="448"/>
      <c r="D26" s="449"/>
      <c r="E26" s="415"/>
      <c r="F26" s="415"/>
      <c r="G26" s="415"/>
    </row>
    <row r="27" spans="2:7" ht="16.5" thickBot="1">
      <c r="B27" s="450"/>
      <c r="C27" s="451"/>
      <c r="D27" s="452"/>
      <c r="E27" s="416"/>
      <c r="F27" s="416"/>
      <c r="G27" s="416"/>
    </row>
    <row r="28" spans="2:7" ht="18.75" customHeight="1">
      <c r="B28" s="418" t="s">
        <v>597</v>
      </c>
      <c r="C28" s="419"/>
      <c r="D28" s="420"/>
      <c r="E28" s="414">
        <v>0</v>
      </c>
      <c r="F28" s="409"/>
      <c r="G28" s="414"/>
    </row>
    <row r="29" spans="2:7">
      <c r="B29" s="421"/>
      <c r="C29" s="422"/>
      <c r="D29" s="423"/>
      <c r="E29" s="415"/>
      <c r="F29" s="417"/>
      <c r="G29" s="415"/>
    </row>
    <row r="30" spans="2:7" ht="16.5" thickBot="1">
      <c r="B30" s="424"/>
      <c r="C30" s="425"/>
      <c r="D30" s="426"/>
      <c r="E30" s="416"/>
      <c r="F30" s="412"/>
      <c r="G30" s="416"/>
    </row>
    <row r="31" spans="2:7" ht="18.75" customHeight="1">
      <c r="B31" s="396" t="s">
        <v>56</v>
      </c>
      <c r="C31" s="397"/>
      <c r="D31" s="398"/>
      <c r="E31" s="414">
        <v>0</v>
      </c>
      <c r="F31" s="414"/>
      <c r="G31" s="414"/>
    </row>
    <row r="32" spans="2:7">
      <c r="B32" s="399"/>
      <c r="C32" s="400"/>
      <c r="D32" s="401"/>
      <c r="E32" s="415"/>
      <c r="F32" s="415"/>
      <c r="G32" s="415"/>
    </row>
    <row r="33" spans="2:7" ht="16.5" thickBot="1">
      <c r="B33" s="402"/>
      <c r="C33" s="403"/>
      <c r="D33" s="404"/>
      <c r="E33" s="416"/>
      <c r="F33" s="416"/>
      <c r="G33" s="416"/>
    </row>
    <row r="34" spans="2:7">
      <c r="B34" s="418" t="s">
        <v>57</v>
      </c>
      <c r="C34" s="419"/>
      <c r="D34" s="420"/>
      <c r="E34" s="414">
        <v>0</v>
      </c>
      <c r="F34" s="414"/>
      <c r="G34" s="414"/>
    </row>
    <row r="35" spans="2:7">
      <c r="B35" s="421"/>
      <c r="C35" s="422"/>
      <c r="D35" s="423"/>
      <c r="E35" s="415"/>
      <c r="F35" s="415"/>
      <c r="G35" s="415"/>
    </row>
    <row r="36" spans="2:7" ht="16.5" thickBot="1">
      <c r="B36" s="424"/>
      <c r="C36" s="425"/>
      <c r="D36" s="426"/>
      <c r="E36" s="416"/>
      <c r="F36" s="416"/>
      <c r="G36" s="416"/>
    </row>
    <row r="37" spans="2:7" ht="18.75" customHeight="1">
      <c r="B37" s="427" t="s">
        <v>6</v>
      </c>
      <c r="C37" s="428"/>
      <c r="D37" s="429"/>
      <c r="E37" s="414">
        <v>0</v>
      </c>
      <c r="F37" s="414"/>
      <c r="G37" s="414"/>
    </row>
    <row r="38" spans="2:7">
      <c r="B38" s="430"/>
      <c r="C38" s="431"/>
      <c r="D38" s="432"/>
      <c r="E38" s="415"/>
      <c r="F38" s="415"/>
      <c r="G38" s="415"/>
    </row>
    <row r="39" spans="2:7" ht="16.5" thickBot="1">
      <c r="B39" s="433"/>
      <c r="C39" s="434"/>
      <c r="D39" s="435"/>
      <c r="E39" s="416"/>
      <c r="F39" s="416"/>
      <c r="G39" s="416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/>
  <dimension ref="A1:G104"/>
  <sheetViews>
    <sheetView workbookViewId="0">
      <selection activeCell="A9" sqref="A9:G9"/>
    </sheetView>
  </sheetViews>
  <sheetFormatPr defaultRowHeight="15.75"/>
  <cols>
    <col min="1" max="1" width="14.875" customWidth="1"/>
    <col min="2" max="2" width="14" customWidth="1"/>
    <col min="3" max="3" width="11.875" customWidth="1"/>
    <col min="4" max="4" width="11.25" customWidth="1"/>
    <col min="5" max="5" width="12.125" customWidth="1"/>
    <col min="6" max="6" width="11.625" customWidth="1"/>
    <col min="7" max="7" width="12.75" customWidth="1"/>
  </cols>
  <sheetData>
    <row r="1" spans="1:7">
      <c r="G1" s="266" t="s">
        <v>608</v>
      </c>
    </row>
    <row r="2" spans="1:7">
      <c r="G2" s="1" t="s">
        <v>271</v>
      </c>
    </row>
    <row r="3" spans="1:7">
      <c r="G3" s="1" t="s">
        <v>226</v>
      </c>
    </row>
    <row r="4" spans="1:7">
      <c r="F4" s="352" t="s">
        <v>644</v>
      </c>
      <c r="G4" s="352"/>
    </row>
    <row r="5" spans="1:7">
      <c r="A5" s="1"/>
    </row>
    <row r="6" spans="1:7">
      <c r="A6" s="36"/>
    </row>
    <row r="7" spans="1:7" ht="32.25" customHeight="1">
      <c r="A7" s="330" t="s">
        <v>598</v>
      </c>
      <c r="B7" s="330"/>
      <c r="C7" s="330"/>
      <c r="D7" s="330"/>
      <c r="E7" s="330"/>
      <c r="F7" s="330"/>
      <c r="G7" s="330"/>
    </row>
    <row r="8" spans="1:7">
      <c r="A8" s="12"/>
    </row>
    <row r="9" spans="1:7" ht="31.5" customHeight="1">
      <c r="A9" s="461" t="s">
        <v>599</v>
      </c>
      <c r="B9" s="461"/>
      <c r="C9" s="461"/>
      <c r="D9" s="461"/>
      <c r="E9" s="461"/>
      <c r="F9" s="461"/>
      <c r="G9" s="461"/>
    </row>
    <row r="10" spans="1:7" ht="16.5" thickBot="1">
      <c r="A10" s="36"/>
    </row>
    <row r="11" spans="1:7" ht="77.25" customHeight="1">
      <c r="A11" s="456" t="s">
        <v>61</v>
      </c>
      <c r="B11" s="456" t="s">
        <v>68</v>
      </c>
      <c r="C11" s="456" t="s">
        <v>69</v>
      </c>
      <c r="D11" s="468" t="s">
        <v>601</v>
      </c>
      <c r="E11" s="456" t="s">
        <v>70</v>
      </c>
      <c r="F11" s="456" t="s">
        <v>71</v>
      </c>
      <c r="G11" s="456" t="s">
        <v>63</v>
      </c>
    </row>
    <row r="12" spans="1:7" ht="16.5" thickBot="1">
      <c r="A12" s="457"/>
      <c r="B12" s="457"/>
      <c r="C12" s="457"/>
      <c r="D12" s="469"/>
      <c r="E12" s="457"/>
      <c r="F12" s="457"/>
      <c r="G12" s="467"/>
    </row>
    <row r="13" spans="1:7" ht="16.5" thickBot="1">
      <c r="A13" s="458"/>
      <c r="B13" s="459"/>
      <c r="C13" s="459"/>
      <c r="D13" s="459"/>
      <c r="E13" s="459"/>
      <c r="F13" s="459"/>
      <c r="G13" s="460"/>
    </row>
    <row r="14" spans="1:7">
      <c r="A14" s="16"/>
      <c r="B14" s="16"/>
      <c r="C14" s="16"/>
      <c r="D14" s="16"/>
      <c r="E14" s="16"/>
      <c r="F14" s="16"/>
      <c r="G14" s="16"/>
    </row>
    <row r="15" spans="1:7" ht="48" customHeight="1">
      <c r="A15" s="461" t="s">
        <v>600</v>
      </c>
      <c r="B15" s="461"/>
      <c r="C15" s="461"/>
      <c r="D15" s="461"/>
      <c r="E15" s="461"/>
      <c r="F15" s="461"/>
      <c r="G15" s="461"/>
    </row>
    <row r="16" spans="1:7" ht="16.5" thickBot="1">
      <c r="A16" s="36"/>
    </row>
    <row r="17" spans="1:7" ht="81.75" customHeight="1" thickBot="1">
      <c r="A17" s="332" t="s">
        <v>64</v>
      </c>
      <c r="B17" s="462"/>
      <c r="C17" s="462"/>
      <c r="D17" s="463"/>
      <c r="E17" s="454" t="s">
        <v>602</v>
      </c>
      <c r="F17" s="454"/>
      <c r="G17" s="455"/>
    </row>
    <row r="18" spans="1:7" ht="16.5" thickBot="1">
      <c r="A18" s="464"/>
      <c r="B18" s="465"/>
      <c r="C18" s="465"/>
      <c r="D18" s="466"/>
      <c r="E18" s="136">
        <v>2017</v>
      </c>
      <c r="F18" s="136">
        <v>2018</v>
      </c>
      <c r="G18" s="136">
        <v>2019</v>
      </c>
    </row>
    <row r="19" spans="1:7" ht="47.25" customHeight="1" thickBot="1">
      <c r="A19" s="334" t="s">
        <v>65</v>
      </c>
      <c r="B19" s="335"/>
      <c r="C19" s="335"/>
      <c r="D19" s="336"/>
      <c r="E19" s="136">
        <v>0</v>
      </c>
      <c r="F19" s="136">
        <v>0</v>
      </c>
      <c r="G19" s="136">
        <v>0</v>
      </c>
    </row>
    <row r="20" spans="1:7">
      <c r="A20" s="46"/>
    </row>
    <row r="21" spans="1:7" ht="30.75" customHeight="1">
      <c r="A21" s="330"/>
      <c r="B21" s="330"/>
      <c r="C21" s="330"/>
      <c r="D21" s="330"/>
      <c r="E21" s="330"/>
      <c r="F21" s="330"/>
      <c r="G21" s="330"/>
    </row>
    <row r="22" spans="1:7">
      <c r="A22" s="36"/>
    </row>
    <row r="23" spans="1:7" ht="18" customHeight="1">
      <c r="A23" s="472"/>
      <c r="B23" s="472"/>
      <c r="C23" s="472"/>
      <c r="D23" s="472"/>
    </row>
    <row r="24" spans="1:7">
      <c r="A24" s="472"/>
      <c r="B24" s="472"/>
      <c r="C24" s="472"/>
      <c r="D24" s="472"/>
    </row>
    <row r="25" spans="1:7">
      <c r="A25" s="472"/>
      <c r="B25" s="472"/>
      <c r="C25" s="472"/>
      <c r="D25" s="472"/>
    </row>
    <row r="26" spans="1:7" ht="68.25" customHeight="1">
      <c r="A26" s="477"/>
      <c r="B26" s="477"/>
      <c r="C26" s="477"/>
      <c r="D26" s="477"/>
    </row>
    <row r="27" spans="1:7" ht="26.25" customHeight="1">
      <c r="A27" s="476"/>
      <c r="B27" s="476"/>
      <c r="C27" s="476"/>
      <c r="D27" s="476"/>
    </row>
    <row r="28" spans="1:7">
      <c r="A28" s="476"/>
      <c r="B28" s="476"/>
      <c r="C28" s="476"/>
      <c r="D28" s="476"/>
    </row>
    <row r="29" spans="1:7" ht="39.75" customHeight="1">
      <c r="A29" s="477"/>
      <c r="B29" s="477"/>
      <c r="C29" s="477"/>
      <c r="D29" s="477"/>
    </row>
    <row r="30" spans="1:7">
      <c r="A30" s="476"/>
      <c r="B30" s="476"/>
      <c r="C30" s="476"/>
      <c r="D30" s="476"/>
    </row>
    <row r="31" spans="1:7" ht="22.5" customHeight="1">
      <c r="A31" s="477"/>
      <c r="B31" s="477"/>
      <c r="C31" s="477"/>
      <c r="D31" s="477"/>
    </row>
    <row r="32" spans="1:7" ht="26.25" customHeight="1">
      <c r="A32" s="476"/>
      <c r="B32" s="476"/>
      <c r="C32" s="476"/>
      <c r="D32" s="476"/>
    </row>
    <row r="33" spans="1:7">
      <c r="A33" s="476"/>
      <c r="B33" s="476"/>
      <c r="C33" s="476"/>
      <c r="D33" s="476"/>
    </row>
    <row r="34" spans="1:7" ht="62.25" customHeight="1">
      <c r="A34" s="477"/>
      <c r="B34" s="477"/>
      <c r="C34" s="477"/>
      <c r="D34" s="477"/>
    </row>
    <row r="35" spans="1:7" ht="41.25" customHeight="1">
      <c r="A35" s="476"/>
      <c r="B35" s="476"/>
      <c r="C35" s="476"/>
      <c r="D35" s="476"/>
    </row>
    <row r="36" spans="1:7">
      <c r="A36" s="46"/>
    </row>
    <row r="37" spans="1:7">
      <c r="A37" s="475"/>
      <c r="B37" s="475"/>
      <c r="C37" s="475"/>
      <c r="D37" s="475"/>
      <c r="E37" s="475"/>
      <c r="F37" s="475"/>
      <c r="G37" s="475"/>
    </row>
    <row r="38" spans="1:7" ht="30.75" customHeight="1">
      <c r="A38" s="330"/>
      <c r="B38" s="330"/>
      <c r="C38" s="330"/>
      <c r="D38" s="330"/>
      <c r="E38" s="330"/>
      <c r="F38" s="330"/>
      <c r="G38" s="330"/>
    </row>
    <row r="39" spans="1:7">
      <c r="A39" s="46"/>
    </row>
    <row r="40" spans="1:7" ht="32.25" customHeight="1">
      <c r="A40" s="461"/>
      <c r="B40" s="461"/>
      <c r="C40" s="461"/>
      <c r="D40" s="461"/>
      <c r="E40" s="461"/>
      <c r="F40" s="461"/>
      <c r="G40" s="461"/>
    </row>
    <row r="41" spans="1:7">
      <c r="A41" s="36"/>
    </row>
    <row r="42" spans="1:7" ht="51.75" customHeight="1">
      <c r="A42" s="470"/>
      <c r="B42" s="470"/>
      <c r="C42" s="470"/>
      <c r="D42" s="267"/>
      <c r="E42" s="470"/>
      <c r="F42" s="470"/>
      <c r="G42" s="470"/>
    </row>
    <row r="43" spans="1:7">
      <c r="A43" s="470"/>
      <c r="B43" s="470"/>
      <c r="C43" s="470"/>
      <c r="D43" s="139"/>
      <c r="E43" s="470"/>
      <c r="F43" s="470"/>
      <c r="G43" s="470"/>
    </row>
    <row r="44" spans="1:7">
      <c r="A44" s="471"/>
      <c r="B44" s="471"/>
      <c r="C44" s="471"/>
      <c r="D44" s="471"/>
      <c r="E44" s="471"/>
      <c r="F44" s="471"/>
      <c r="G44" s="471"/>
    </row>
    <row r="45" spans="1:7">
      <c r="A45" s="16"/>
      <c r="B45" s="16"/>
      <c r="C45" s="16"/>
      <c r="D45" s="16"/>
      <c r="E45" s="16"/>
      <c r="F45" s="16"/>
      <c r="G45" s="16"/>
    </row>
    <row r="46" spans="1:7" ht="31.5" customHeight="1">
      <c r="A46" s="461"/>
      <c r="B46" s="461"/>
      <c r="C46" s="461"/>
      <c r="D46" s="461"/>
      <c r="E46" s="461"/>
      <c r="F46" s="461"/>
      <c r="G46" s="461"/>
    </row>
    <row r="47" spans="1:7">
      <c r="A47" s="46"/>
    </row>
    <row r="48" spans="1:7" ht="87.75" customHeight="1">
      <c r="A48" s="472"/>
      <c r="B48" s="472"/>
      <c r="C48" s="472"/>
      <c r="D48" s="472"/>
      <c r="E48" s="141"/>
    </row>
    <row r="49" spans="1:7" ht="15.75" customHeight="1">
      <c r="A49" s="472"/>
      <c r="B49" s="472"/>
      <c r="C49" s="472"/>
      <c r="D49" s="472"/>
      <c r="E49" s="141"/>
    </row>
    <row r="50" spans="1:7" ht="30" customHeight="1">
      <c r="A50" s="472"/>
      <c r="B50" s="472"/>
      <c r="C50" s="472"/>
      <c r="D50" s="472"/>
      <c r="E50" s="141"/>
    </row>
    <row r="51" spans="1:7">
      <c r="A51" s="46"/>
    </row>
    <row r="52" spans="1:7">
      <c r="A52" s="475"/>
      <c r="B52" s="475"/>
      <c r="C52" s="475"/>
      <c r="D52" s="475"/>
      <c r="E52" s="475"/>
      <c r="F52" s="475"/>
      <c r="G52" s="475"/>
    </row>
    <row r="53" spans="1:7" ht="30.75" customHeight="1">
      <c r="A53" s="474"/>
      <c r="B53" s="474"/>
      <c r="C53" s="474"/>
      <c r="D53" s="474"/>
      <c r="E53" s="474"/>
      <c r="F53" s="474"/>
      <c r="G53" s="474"/>
    </row>
    <row r="54" spans="1:7">
      <c r="A54" s="46"/>
    </row>
    <row r="55" spans="1:7" ht="89.25" customHeight="1">
      <c r="A55" s="470"/>
      <c r="B55" s="470"/>
      <c r="C55" s="470"/>
      <c r="D55" s="470"/>
    </row>
    <row r="56" spans="1:7">
      <c r="A56" s="142"/>
      <c r="B56" s="143"/>
      <c r="C56" s="142"/>
      <c r="D56" s="143"/>
    </row>
    <row r="57" spans="1:7">
      <c r="A57" s="140"/>
      <c r="B57" s="143"/>
      <c r="C57" s="140"/>
      <c r="D57" s="144"/>
    </row>
    <row r="58" spans="1:7">
      <c r="A58" s="142"/>
      <c r="B58" s="143"/>
      <c r="C58" s="142"/>
      <c r="D58" s="143"/>
    </row>
    <row r="59" spans="1:7">
      <c r="A59" s="140"/>
      <c r="B59" s="143"/>
      <c r="C59" s="140"/>
      <c r="D59" s="144"/>
    </row>
    <row r="60" spans="1:7">
      <c r="A60" s="140"/>
      <c r="B60" s="143"/>
      <c r="C60" s="140"/>
      <c r="D60" s="144"/>
    </row>
    <row r="61" spans="1:7">
      <c r="A61" s="140"/>
      <c r="B61" s="143"/>
      <c r="C61" s="140"/>
      <c r="D61" s="143"/>
    </row>
    <row r="62" spans="1:7">
      <c r="A62" s="140"/>
      <c r="B62" s="143"/>
      <c r="C62" s="140"/>
      <c r="D62" s="144"/>
    </row>
    <row r="63" spans="1:7">
      <c r="A63" s="142"/>
      <c r="B63" s="143"/>
      <c r="C63" s="142"/>
      <c r="D63" s="144"/>
    </row>
    <row r="64" spans="1:7">
      <c r="A64" s="140"/>
      <c r="B64" s="143"/>
      <c r="C64" s="140"/>
      <c r="D64" s="144"/>
    </row>
    <row r="65" spans="1:7">
      <c r="A65" s="140"/>
      <c r="B65" s="143"/>
      <c r="C65" s="140"/>
      <c r="D65" s="144"/>
    </row>
    <row r="66" spans="1:7">
      <c r="A66" s="140"/>
      <c r="B66" s="143"/>
      <c r="C66" s="140"/>
      <c r="D66" s="143"/>
    </row>
    <row r="67" spans="1:7">
      <c r="A67" s="140"/>
      <c r="B67" s="143"/>
      <c r="C67" s="140"/>
      <c r="D67" s="144"/>
    </row>
    <row r="68" spans="1:7">
      <c r="A68" s="142"/>
      <c r="B68" s="143"/>
      <c r="C68" s="142"/>
      <c r="D68" s="143"/>
    </row>
    <row r="69" spans="1:7">
      <c r="A69" s="46" t="s">
        <v>67</v>
      </c>
    </row>
    <row r="70" spans="1:7">
      <c r="A70" s="475"/>
      <c r="B70" s="475"/>
      <c r="C70" s="475"/>
      <c r="D70" s="475"/>
      <c r="E70" s="475"/>
      <c r="F70" s="475"/>
      <c r="G70" s="475"/>
    </row>
    <row r="71" spans="1:7" ht="33" customHeight="1">
      <c r="A71" s="474"/>
      <c r="B71" s="474"/>
      <c r="C71" s="474"/>
      <c r="D71" s="474"/>
      <c r="E71" s="474"/>
      <c r="F71" s="474"/>
      <c r="G71" s="474"/>
    </row>
    <row r="72" spans="1:7">
      <c r="A72" s="48"/>
    </row>
    <row r="73" spans="1:7" ht="89.25" customHeight="1">
      <c r="A73" s="470"/>
      <c r="B73" s="470"/>
      <c r="C73" s="470"/>
      <c r="D73" s="470"/>
    </row>
    <row r="74" spans="1:7">
      <c r="A74" s="142"/>
      <c r="B74" s="143"/>
      <c r="C74" s="142"/>
      <c r="D74" s="143"/>
    </row>
    <row r="75" spans="1:7">
      <c r="A75" s="140"/>
      <c r="B75" s="144"/>
      <c r="C75" s="140"/>
      <c r="D75" s="144"/>
    </row>
    <row r="76" spans="1:7">
      <c r="A76" s="142"/>
      <c r="B76" s="143"/>
      <c r="C76" s="142"/>
      <c r="D76" s="143"/>
    </row>
    <row r="77" spans="1:7">
      <c r="A77" s="140"/>
      <c r="B77" s="144"/>
      <c r="C77" s="140"/>
      <c r="D77" s="144"/>
    </row>
    <row r="78" spans="1:7">
      <c r="A78" s="140"/>
      <c r="B78" s="143"/>
      <c r="C78" s="140"/>
      <c r="D78" s="144"/>
    </row>
    <row r="79" spans="1:7">
      <c r="A79" s="140"/>
      <c r="B79" s="143"/>
      <c r="C79" s="140"/>
      <c r="D79" s="143"/>
    </row>
    <row r="80" spans="1:7">
      <c r="A80" s="140"/>
      <c r="B80" s="144"/>
      <c r="C80" s="140"/>
      <c r="D80" s="144"/>
    </row>
    <row r="81" spans="1:7">
      <c r="A81" s="142"/>
      <c r="B81" s="143"/>
      <c r="C81" s="142"/>
      <c r="D81" s="144"/>
    </row>
    <row r="82" spans="1:7">
      <c r="A82" s="140"/>
      <c r="B82" s="144"/>
      <c r="C82" s="140"/>
      <c r="D82" s="144"/>
    </row>
    <row r="83" spans="1:7">
      <c r="A83" s="140"/>
      <c r="B83" s="143"/>
      <c r="C83" s="140"/>
      <c r="D83" s="144"/>
    </row>
    <row r="84" spans="1:7">
      <c r="A84" s="140"/>
      <c r="B84" s="143"/>
      <c r="C84" s="140"/>
      <c r="D84" s="143"/>
    </row>
    <row r="85" spans="1:7">
      <c r="A85" s="140"/>
      <c r="B85" s="144"/>
      <c r="C85" s="140"/>
      <c r="D85" s="144"/>
    </row>
    <row r="86" spans="1:7">
      <c r="A86" s="142"/>
      <c r="B86" s="143"/>
      <c r="C86" s="142"/>
      <c r="D86" s="143"/>
    </row>
    <row r="87" spans="1:7">
      <c r="A87" s="46"/>
    </row>
    <row r="88" spans="1:7">
      <c r="A88" s="475"/>
      <c r="B88" s="475"/>
      <c r="C88" s="475"/>
      <c r="D88" s="475"/>
      <c r="E88" s="475"/>
      <c r="F88" s="475"/>
      <c r="G88" s="475"/>
    </row>
    <row r="89" spans="1:7" ht="31.5" customHeight="1">
      <c r="A89" s="473"/>
      <c r="B89" s="473"/>
      <c r="C89" s="473"/>
      <c r="D89" s="473"/>
      <c r="E89" s="473"/>
      <c r="F89" s="473"/>
      <c r="G89" s="473"/>
    </row>
    <row r="90" spans="1:7">
      <c r="A90" s="48"/>
    </row>
    <row r="91" spans="1:7" ht="89.25" customHeight="1">
      <c r="A91" s="470"/>
      <c r="B91" s="470"/>
      <c r="C91" s="470"/>
      <c r="D91" s="470"/>
    </row>
    <row r="92" spans="1:7">
      <c r="A92" s="142"/>
      <c r="B92" s="143"/>
      <c r="C92" s="142"/>
      <c r="D92" s="143"/>
    </row>
    <row r="93" spans="1:7">
      <c r="A93" s="140"/>
      <c r="B93" s="144"/>
      <c r="C93" s="140"/>
      <c r="D93" s="144"/>
    </row>
    <row r="94" spans="1:7">
      <c r="A94" s="142"/>
      <c r="B94" s="143"/>
      <c r="C94" s="142"/>
      <c r="D94" s="143"/>
    </row>
    <row r="95" spans="1:7">
      <c r="A95" s="140"/>
      <c r="B95" s="144"/>
      <c r="C95" s="140"/>
      <c r="D95" s="144"/>
    </row>
    <row r="96" spans="1:7">
      <c r="A96" s="140"/>
      <c r="B96" s="143"/>
      <c r="C96" s="140"/>
      <c r="D96" s="144"/>
    </row>
    <row r="97" spans="1:4">
      <c r="A97" s="140"/>
      <c r="B97" s="143"/>
      <c r="C97" s="140"/>
      <c r="D97" s="143"/>
    </row>
    <row r="98" spans="1:4">
      <c r="A98" s="140"/>
      <c r="B98" s="144"/>
      <c r="C98" s="140"/>
      <c r="D98" s="144"/>
    </row>
    <row r="99" spans="1:4">
      <c r="A99" s="142"/>
      <c r="B99" s="143"/>
      <c r="C99" s="142"/>
      <c r="D99" s="144"/>
    </row>
    <row r="100" spans="1:4">
      <c r="A100" s="140"/>
      <c r="B100" s="144"/>
      <c r="C100" s="140"/>
      <c r="D100" s="144"/>
    </row>
    <row r="101" spans="1:4">
      <c r="A101" s="140"/>
      <c r="B101" s="143"/>
      <c r="C101" s="140"/>
      <c r="D101" s="144"/>
    </row>
    <row r="102" spans="1:4">
      <c r="A102" s="140"/>
      <c r="B102" s="143"/>
      <c r="C102" s="140"/>
      <c r="D102" s="143"/>
    </row>
    <row r="103" spans="1:4">
      <c r="A103" s="140"/>
      <c r="B103" s="144"/>
      <c r="C103" s="140"/>
      <c r="D103" s="144"/>
    </row>
    <row r="104" spans="1:4">
      <c r="A104" s="142"/>
      <c r="B104" s="143"/>
      <c r="C104" s="142"/>
      <c r="D104" s="143"/>
    </row>
  </sheetData>
  <mergeCells count="52">
    <mergeCell ref="A19:D19"/>
    <mergeCell ref="A29:D29"/>
    <mergeCell ref="A28:D28"/>
    <mergeCell ref="A27:D27"/>
    <mergeCell ref="A26:D26"/>
    <mergeCell ref="A21:G21"/>
    <mergeCell ref="A23:D25"/>
    <mergeCell ref="A38:G38"/>
    <mergeCell ref="A37:G37"/>
    <mergeCell ref="A30:D30"/>
    <mergeCell ref="A35:D35"/>
    <mergeCell ref="A34:D34"/>
    <mergeCell ref="A33:D33"/>
    <mergeCell ref="A32:D32"/>
    <mergeCell ref="A31:D31"/>
    <mergeCell ref="B42:B43"/>
    <mergeCell ref="C42:C43"/>
    <mergeCell ref="A40:G40"/>
    <mergeCell ref="E42:E43"/>
    <mergeCell ref="A42:A43"/>
    <mergeCell ref="G42:G43"/>
    <mergeCell ref="F42:F43"/>
    <mergeCell ref="A91:B91"/>
    <mergeCell ref="C91:D91"/>
    <mergeCell ref="A44:G44"/>
    <mergeCell ref="A55:B55"/>
    <mergeCell ref="A48:D49"/>
    <mergeCell ref="A50:D50"/>
    <mergeCell ref="A89:G89"/>
    <mergeCell ref="C73:D73"/>
    <mergeCell ref="A46:G46"/>
    <mergeCell ref="C55:D55"/>
    <mergeCell ref="A53:G53"/>
    <mergeCell ref="A88:G88"/>
    <mergeCell ref="A52:G52"/>
    <mergeCell ref="A73:B73"/>
    <mergeCell ref="A71:G71"/>
    <mergeCell ref="A70:G70"/>
    <mergeCell ref="E17:G17"/>
    <mergeCell ref="E11:E12"/>
    <mergeCell ref="F4:G4"/>
    <mergeCell ref="A13:G13"/>
    <mergeCell ref="A15:G15"/>
    <mergeCell ref="A17:D18"/>
    <mergeCell ref="A7:G7"/>
    <mergeCell ref="A9:G9"/>
    <mergeCell ref="B11:B12"/>
    <mergeCell ref="F11:F12"/>
    <mergeCell ref="C11:C12"/>
    <mergeCell ref="A11:A12"/>
    <mergeCell ref="G11:G12"/>
    <mergeCell ref="D11:D12"/>
  </mergeCells>
  <phoneticPr fontId="15" type="noConversion"/>
  <pageMargins left="0.7" right="0.7" top="0.75" bottom="0.75" header="0.3" footer="0.3"/>
  <pageSetup paperSize="9" scale="7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7"/>
  <dimension ref="A1:D19"/>
  <sheetViews>
    <sheetView workbookViewId="0">
      <selection activeCell="C13" sqref="C13"/>
    </sheetView>
  </sheetViews>
  <sheetFormatPr defaultRowHeight="15.75"/>
  <cols>
    <col min="1" max="1" width="46.625" customWidth="1"/>
    <col min="2" max="2" width="19.875" customWidth="1"/>
  </cols>
  <sheetData>
    <row r="1" spans="1:4" ht="15.75" customHeight="1">
      <c r="B1" s="479" t="s">
        <v>354</v>
      </c>
    </row>
    <row r="2" spans="1:4">
      <c r="B2" s="479"/>
    </row>
    <row r="3" spans="1:4">
      <c r="B3" s="479"/>
    </row>
    <row r="4" spans="1:4">
      <c r="B4" s="479"/>
    </row>
    <row r="5" spans="1:4">
      <c r="A5" s="13"/>
    </row>
    <row r="6" spans="1:4">
      <c r="A6" s="13"/>
    </row>
    <row r="7" spans="1:4" ht="18.75">
      <c r="A7" s="478" t="s">
        <v>51</v>
      </c>
      <c r="B7" s="478"/>
    </row>
    <row r="8" spans="1:4" ht="37.5" customHeight="1">
      <c r="A8" s="330" t="s">
        <v>604</v>
      </c>
      <c r="B8" s="330"/>
    </row>
    <row r="9" spans="1:4" ht="19.5" thickBot="1">
      <c r="A9" s="37"/>
    </row>
    <row r="10" spans="1:4" ht="35.25" customHeight="1" thickBot="1">
      <c r="A10" s="24" t="s">
        <v>60</v>
      </c>
      <c r="B10" s="480" t="s">
        <v>52</v>
      </c>
      <c r="C10" s="481"/>
      <c r="D10" s="482"/>
    </row>
    <row r="11" spans="1:4" ht="16.5" thickBot="1">
      <c r="A11" s="42"/>
      <c r="B11" s="43">
        <v>2017</v>
      </c>
      <c r="C11" s="211">
        <v>2018</v>
      </c>
      <c r="D11" s="212">
        <v>2019</v>
      </c>
    </row>
    <row r="12" spans="1:4" ht="16.5" thickBot="1">
      <c r="A12" s="44" t="s">
        <v>53</v>
      </c>
      <c r="B12" s="45">
        <v>0</v>
      </c>
      <c r="C12" s="208">
        <v>0</v>
      </c>
      <c r="D12" s="208">
        <v>0</v>
      </c>
    </row>
    <row r="13" spans="1:4" ht="32.25" thickBot="1">
      <c r="A13" s="9" t="s">
        <v>54</v>
      </c>
      <c r="B13" s="5">
        <v>0</v>
      </c>
      <c r="C13" s="208">
        <v>0</v>
      </c>
      <c r="D13" s="208">
        <v>0</v>
      </c>
    </row>
    <row r="14" spans="1:4" ht="16.5" thickBot="1">
      <c r="A14" s="9" t="s">
        <v>55</v>
      </c>
      <c r="B14" s="5">
        <v>0</v>
      </c>
      <c r="C14" s="208">
        <v>0</v>
      </c>
      <c r="D14" s="208">
        <v>0</v>
      </c>
    </row>
    <row r="15" spans="1:4" ht="16.5" thickBot="1">
      <c r="A15" s="9" t="s">
        <v>56</v>
      </c>
      <c r="B15" s="5">
        <v>0</v>
      </c>
      <c r="C15" s="208">
        <v>0</v>
      </c>
      <c r="D15" s="208">
        <v>0</v>
      </c>
    </row>
    <row r="16" spans="1:4" ht="16.5" thickBot="1">
      <c r="A16" s="9" t="s">
        <v>57</v>
      </c>
      <c r="B16" s="5">
        <v>0</v>
      </c>
      <c r="C16" s="208">
        <v>0</v>
      </c>
      <c r="D16" s="208">
        <v>0</v>
      </c>
    </row>
    <row r="17" spans="1:4" ht="16.5" thickBot="1">
      <c r="A17" s="9" t="s">
        <v>55</v>
      </c>
      <c r="B17" s="5">
        <v>0</v>
      </c>
      <c r="C17" s="208">
        <v>0</v>
      </c>
      <c r="D17" s="208">
        <v>0</v>
      </c>
    </row>
    <row r="18" spans="1:4" ht="32.25" thickBot="1">
      <c r="A18" s="9" t="s">
        <v>58</v>
      </c>
      <c r="B18" s="5">
        <v>0</v>
      </c>
      <c r="C18" s="208">
        <v>0</v>
      </c>
      <c r="D18" s="208">
        <v>0</v>
      </c>
    </row>
    <row r="19" spans="1:4" ht="32.25" thickBot="1">
      <c r="A19" s="9" t="s">
        <v>59</v>
      </c>
      <c r="B19" s="5">
        <v>0</v>
      </c>
      <c r="C19" s="208">
        <v>0</v>
      </c>
      <c r="D19" s="208">
        <v>0</v>
      </c>
    </row>
  </sheetData>
  <mergeCells count="4">
    <mergeCell ref="A7:B7"/>
    <mergeCell ref="A8:B8"/>
    <mergeCell ref="B1:B4"/>
    <mergeCell ref="B10:D10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D15" sqref="D15:D1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305</v>
      </c>
    </row>
    <row r="2" spans="1:4">
      <c r="A2" s="1"/>
      <c r="B2" s="1" t="s">
        <v>271</v>
      </c>
    </row>
    <row r="3" spans="1:4">
      <c r="A3" s="1"/>
      <c r="B3" s="1" t="s">
        <v>50</v>
      </c>
    </row>
    <row r="4" spans="1:4">
      <c r="A4" s="1"/>
      <c r="B4" s="285" t="s">
        <v>635</v>
      </c>
    </row>
    <row r="5" spans="1:4">
      <c r="A5" s="1"/>
      <c r="B5" s="1"/>
    </row>
    <row r="6" spans="1:4" ht="163.5" customHeight="1">
      <c r="A6" s="310" t="s">
        <v>152</v>
      </c>
      <c r="B6" s="310"/>
      <c r="C6" s="310"/>
      <c r="D6" s="310"/>
    </row>
    <row r="7" spans="1:4" ht="18.75">
      <c r="A7" s="37"/>
    </row>
    <row r="8" spans="1:4" ht="19.5" thickBot="1">
      <c r="A8" s="38"/>
      <c r="B8" s="38" t="s">
        <v>46</v>
      </c>
    </row>
    <row r="9" spans="1:4" ht="36.75" customHeight="1">
      <c r="A9" s="320" t="s">
        <v>47</v>
      </c>
      <c r="B9" s="311" t="s">
        <v>48</v>
      </c>
      <c r="C9" s="312"/>
      <c r="D9" s="313"/>
    </row>
    <row r="10" spans="1:4" ht="16.5" thickBot="1">
      <c r="A10" s="321"/>
      <c r="B10" s="314"/>
      <c r="C10" s="315"/>
      <c r="D10" s="316"/>
    </row>
    <row r="11" spans="1:4" ht="19.5" thickBot="1">
      <c r="A11" s="39">
        <v>1</v>
      </c>
      <c r="B11" s="317">
        <v>2</v>
      </c>
      <c r="C11" s="318"/>
      <c r="D11" s="319"/>
    </row>
    <row r="12" spans="1:4" ht="16.5" thickBot="1">
      <c r="A12" s="210" t="s">
        <v>49</v>
      </c>
      <c r="B12" s="307">
        <v>6.6600000000000006E-2</v>
      </c>
      <c r="C12" s="308"/>
      <c r="D12" s="309"/>
    </row>
  </sheetData>
  <mergeCells count="5">
    <mergeCell ref="B12:D12"/>
    <mergeCell ref="A6:D6"/>
    <mergeCell ref="B9:D10"/>
    <mergeCell ref="B11:D11"/>
    <mergeCell ref="A9:A10"/>
  </mergeCells>
  <phoneticPr fontId="15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1"/>
  <sheetViews>
    <sheetView topLeftCell="A44" zoomScale="75" workbookViewId="0">
      <selection activeCell="C27" sqref="C27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2" customWidth="1"/>
    <col min="5" max="5" width="13" customWidth="1"/>
  </cols>
  <sheetData>
    <row r="1" spans="1:5" ht="15.75" customHeight="1">
      <c r="C1" s="322" t="s">
        <v>636</v>
      </c>
      <c r="D1" s="322"/>
    </row>
    <row r="2" spans="1:5">
      <c r="C2" s="322"/>
      <c r="D2" s="322"/>
    </row>
    <row r="3" spans="1:5">
      <c r="C3" s="322"/>
      <c r="D3" s="322"/>
    </row>
    <row r="4" spans="1:5">
      <c r="C4" s="322"/>
      <c r="D4" s="322"/>
    </row>
    <row r="5" spans="1:5" ht="20.25" customHeight="1">
      <c r="A5" s="323" t="s">
        <v>293</v>
      </c>
      <c r="B5" s="323"/>
      <c r="C5" s="323"/>
    </row>
    <row r="6" spans="1:5" ht="20.25" customHeight="1">
      <c r="A6" s="323"/>
      <c r="B6" s="323"/>
      <c r="C6" s="323"/>
    </row>
    <row r="7" spans="1:5" ht="21" thickBot="1">
      <c r="A7" s="324" t="s">
        <v>138</v>
      </c>
      <c r="B7" s="324"/>
      <c r="C7" s="324"/>
    </row>
    <row r="8" spans="1:5" ht="45.75" customHeight="1" thickBot="1">
      <c r="A8" s="325" t="s">
        <v>219</v>
      </c>
      <c r="B8" s="325" t="s">
        <v>294</v>
      </c>
      <c r="C8" s="160" t="s">
        <v>139</v>
      </c>
      <c r="D8" s="167" t="s">
        <v>139</v>
      </c>
      <c r="E8" s="166" t="s">
        <v>139</v>
      </c>
    </row>
    <row r="9" spans="1:5" ht="16.5" thickBot="1">
      <c r="A9" s="326"/>
      <c r="B9" s="326"/>
      <c r="C9" s="161">
        <v>2017</v>
      </c>
      <c r="D9" s="136">
        <v>2018</v>
      </c>
      <c r="E9" s="184">
        <v>2019</v>
      </c>
    </row>
    <row r="10" spans="1:5" ht="16.5" thickBot="1">
      <c r="A10" s="21"/>
      <c r="B10" s="45" t="s">
        <v>295</v>
      </c>
      <c r="C10" s="162"/>
      <c r="D10" s="182"/>
      <c r="E10" s="183"/>
    </row>
    <row r="11" spans="1:5" ht="32.25" thickBot="1">
      <c r="A11" s="168">
        <v>182</v>
      </c>
      <c r="B11" s="169" t="s">
        <v>530</v>
      </c>
      <c r="C11" s="170">
        <f>C12+C16+C19</f>
        <v>5645200</v>
      </c>
      <c r="D11" s="196">
        <f>D12+D16+D19</f>
        <v>5823900</v>
      </c>
      <c r="E11" s="197">
        <f>E12+E16+E19</f>
        <v>5911400</v>
      </c>
    </row>
    <row r="12" spans="1:5" ht="16.5" thickBot="1">
      <c r="A12" s="171" t="s">
        <v>296</v>
      </c>
      <c r="B12" s="172" t="s">
        <v>297</v>
      </c>
      <c r="C12" s="173">
        <f>SUM(C13:C15)</f>
        <v>4124800</v>
      </c>
      <c r="D12" s="196">
        <f>(D13+D14+D15)</f>
        <v>4275400</v>
      </c>
      <c r="E12" s="197">
        <f>(E13+E14+E15)</f>
        <v>4345700</v>
      </c>
    </row>
    <row r="13" spans="1:5" ht="94.5" customHeight="1" thickBot="1">
      <c r="A13" s="47" t="s">
        <v>235</v>
      </c>
      <c r="B13" s="49" t="s">
        <v>220</v>
      </c>
      <c r="C13" s="163">
        <v>4100000</v>
      </c>
      <c r="D13" s="198">
        <v>4250000</v>
      </c>
      <c r="E13" s="200">
        <v>4320000</v>
      </c>
    </row>
    <row r="14" spans="1:5" ht="117" customHeight="1" thickBot="1">
      <c r="A14" s="47" t="s">
        <v>236</v>
      </c>
      <c r="B14" s="50" t="s">
        <v>298</v>
      </c>
      <c r="C14" s="164">
        <v>9600</v>
      </c>
      <c r="D14" s="198">
        <v>9700</v>
      </c>
      <c r="E14" s="195">
        <v>9800</v>
      </c>
    </row>
    <row r="15" spans="1:5" ht="79.5" thickBot="1">
      <c r="A15" s="47" t="s">
        <v>237</v>
      </c>
      <c r="B15" s="19" t="s">
        <v>238</v>
      </c>
      <c r="C15" s="165">
        <v>15200</v>
      </c>
      <c r="D15" s="198">
        <v>15700</v>
      </c>
      <c r="E15" s="195">
        <v>15900</v>
      </c>
    </row>
    <row r="16" spans="1:5" ht="16.5" thickBot="1">
      <c r="A16" s="176" t="s">
        <v>299</v>
      </c>
      <c r="B16" s="174" t="s">
        <v>300</v>
      </c>
      <c r="C16" s="175">
        <f>C17</f>
        <v>170300</v>
      </c>
      <c r="D16" s="196">
        <f>D17</f>
        <v>180700</v>
      </c>
      <c r="E16" s="197">
        <f>E17</f>
        <v>192500</v>
      </c>
    </row>
    <row r="17" spans="1:5" ht="16.5" thickBot="1">
      <c r="A17" s="47" t="s">
        <v>239</v>
      </c>
      <c r="B17" s="19" t="s">
        <v>240</v>
      </c>
      <c r="C17" s="165">
        <v>170300</v>
      </c>
      <c r="D17" s="198">
        <v>180700</v>
      </c>
      <c r="E17" s="195">
        <v>192500</v>
      </c>
    </row>
    <row r="18" spans="1:5" ht="31.5" customHeight="1" thickBot="1">
      <c r="A18" s="50" t="s">
        <v>241</v>
      </c>
      <c r="B18" s="50" t="s">
        <v>301</v>
      </c>
      <c r="C18" s="164">
        <v>0</v>
      </c>
      <c r="D18" s="198">
        <v>0</v>
      </c>
      <c r="E18" s="195">
        <v>0</v>
      </c>
    </row>
    <row r="19" spans="1:5" ht="16.5" thickBot="1">
      <c r="A19" s="176" t="s">
        <v>302</v>
      </c>
      <c r="B19" s="174" t="s">
        <v>366</v>
      </c>
      <c r="C19" s="175">
        <f>SUM(C20:C22)</f>
        <v>1350100</v>
      </c>
      <c r="D19" s="196">
        <f>(D20+D21+D22)</f>
        <v>1367800</v>
      </c>
      <c r="E19" s="197">
        <f>(E20+E21+E22)</f>
        <v>1373200</v>
      </c>
    </row>
    <row r="20" spans="1:5" ht="79.5" thickBot="1">
      <c r="A20" s="50" t="s">
        <v>77</v>
      </c>
      <c r="B20" s="51" t="s">
        <v>78</v>
      </c>
      <c r="C20" s="164">
        <v>65100</v>
      </c>
      <c r="D20" s="198">
        <v>65800</v>
      </c>
      <c r="E20" s="195">
        <v>66200</v>
      </c>
    </row>
    <row r="21" spans="1:5" ht="67.5" customHeight="1" thickBot="1">
      <c r="A21" s="50" t="s">
        <v>80</v>
      </c>
      <c r="B21" s="10" t="s">
        <v>79</v>
      </c>
      <c r="C21" s="164">
        <v>955000</v>
      </c>
      <c r="D21" s="198">
        <v>965000</v>
      </c>
      <c r="E21" s="195">
        <v>967000</v>
      </c>
    </row>
    <row r="22" spans="1:5" ht="63" customHeight="1" thickBot="1">
      <c r="A22" s="50" t="s">
        <v>81</v>
      </c>
      <c r="B22" s="50" t="s">
        <v>82</v>
      </c>
      <c r="C22" s="164">
        <v>330000</v>
      </c>
      <c r="D22" s="198">
        <v>337000</v>
      </c>
      <c r="E22" s="195">
        <v>340000</v>
      </c>
    </row>
    <row r="23" spans="1:5" ht="32.25" thickBot="1">
      <c r="A23" s="177">
        <v>100</v>
      </c>
      <c r="B23" s="178" t="s">
        <v>242</v>
      </c>
      <c r="C23" s="201">
        <f>SUM(C24:C27)</f>
        <v>1189766.1700000002</v>
      </c>
      <c r="D23" s="196">
        <f>(D24+D25+D26+D27)</f>
        <v>1108118.48</v>
      </c>
      <c r="E23" s="197">
        <f>(E24+E25+E26+E27)</f>
        <v>1247423.3900000001</v>
      </c>
    </row>
    <row r="24" spans="1:5" ht="126.75" thickBot="1">
      <c r="A24" s="47" t="s">
        <v>367</v>
      </c>
      <c r="B24" s="5" t="s">
        <v>368</v>
      </c>
      <c r="C24" s="199">
        <v>440565.48</v>
      </c>
      <c r="D24" s="198">
        <v>385321.68</v>
      </c>
      <c r="E24" s="195">
        <v>429862.78</v>
      </c>
    </row>
    <row r="25" spans="1:5" ht="158.25" thickBot="1">
      <c r="A25" s="47" t="s">
        <v>520</v>
      </c>
      <c r="B25" s="5" t="s">
        <v>369</v>
      </c>
      <c r="C25" s="199">
        <v>4121.57</v>
      </c>
      <c r="D25" s="198">
        <v>3508.94</v>
      </c>
      <c r="E25" s="195">
        <v>3698.09</v>
      </c>
    </row>
    <row r="26" spans="1:5" ht="126.75" thickBot="1">
      <c r="A26" s="47" t="s">
        <v>522</v>
      </c>
      <c r="B26" s="5" t="s">
        <v>370</v>
      </c>
      <c r="C26" s="199">
        <v>819735.77</v>
      </c>
      <c r="D26" s="198">
        <v>799250.73</v>
      </c>
      <c r="E26" s="195">
        <v>896301.29</v>
      </c>
    </row>
    <row r="27" spans="1:5" ht="126.75" thickBot="1">
      <c r="A27" s="47" t="s">
        <v>524</v>
      </c>
      <c r="B27" s="5" t="s">
        <v>214</v>
      </c>
      <c r="C27" s="199">
        <v>-74656.649999999994</v>
      </c>
      <c r="D27" s="198">
        <v>-79962.87</v>
      </c>
      <c r="E27" s="195">
        <v>-82438.77</v>
      </c>
    </row>
    <row r="28" spans="1:5" ht="32.25" thickBot="1">
      <c r="A28" s="177">
        <v>900</v>
      </c>
      <c r="B28" s="178" t="s">
        <v>315</v>
      </c>
      <c r="C28" s="201">
        <f>SUM(C29:C30)</f>
        <v>201500</v>
      </c>
      <c r="D28" s="196">
        <f>(D29+D30)</f>
        <v>207400</v>
      </c>
      <c r="E28" s="197">
        <f>(E29+E30)</f>
        <v>210600</v>
      </c>
    </row>
    <row r="29" spans="1:5" ht="81" customHeight="1" thickBot="1">
      <c r="A29" s="145" t="s">
        <v>349</v>
      </c>
      <c r="B29" s="7" t="s">
        <v>526</v>
      </c>
      <c r="C29" s="202">
        <v>181500</v>
      </c>
      <c r="D29" s="198">
        <v>187400</v>
      </c>
      <c r="E29" s="195">
        <v>190600</v>
      </c>
    </row>
    <row r="30" spans="1:5" ht="48" customHeight="1" thickBot="1">
      <c r="A30" s="145" t="s">
        <v>350</v>
      </c>
      <c r="B30" s="7" t="s">
        <v>230</v>
      </c>
      <c r="C30" s="202">
        <v>20000</v>
      </c>
      <c r="D30" s="198">
        <v>20000</v>
      </c>
      <c r="E30" s="195">
        <v>20000</v>
      </c>
    </row>
    <row r="31" spans="1:5" ht="48" customHeight="1" thickBot="1">
      <c r="A31" s="179">
        <v>933</v>
      </c>
      <c r="B31" s="168" t="s">
        <v>527</v>
      </c>
      <c r="C31" s="203">
        <f>(C32+C33+C34++C35+C38+C36+C37)</f>
        <v>543559.59000000008</v>
      </c>
      <c r="D31" s="289">
        <f>(D32+D33+D34+D35+D38)</f>
        <v>93952</v>
      </c>
      <c r="E31" s="290">
        <f>(E32+E33+E34+E35+E38)</f>
        <v>94952</v>
      </c>
    </row>
    <row r="32" spans="1:5" ht="69.75" customHeight="1" thickBot="1">
      <c r="A32" s="47" t="s">
        <v>528</v>
      </c>
      <c r="B32" s="49" t="s">
        <v>532</v>
      </c>
      <c r="C32" s="202">
        <v>12040</v>
      </c>
      <c r="D32" s="194">
        <v>13000</v>
      </c>
      <c r="E32" s="195">
        <v>14000</v>
      </c>
    </row>
    <row r="33" spans="1:5" ht="66" customHeight="1" thickBot="1">
      <c r="A33" s="47" t="s">
        <v>84</v>
      </c>
      <c r="B33" s="49" t="s">
        <v>83</v>
      </c>
      <c r="C33" s="202">
        <v>19852</v>
      </c>
      <c r="D33" s="198">
        <v>19852</v>
      </c>
      <c r="E33" s="195">
        <v>19852</v>
      </c>
    </row>
    <row r="34" spans="1:5" ht="57" customHeight="1" thickBot="1">
      <c r="A34" s="50" t="s">
        <v>86</v>
      </c>
      <c r="B34" s="50" t="s">
        <v>85</v>
      </c>
      <c r="C34" s="204">
        <v>20000</v>
      </c>
      <c r="D34" s="198">
        <v>20000</v>
      </c>
      <c r="E34" s="195">
        <v>20000</v>
      </c>
    </row>
    <row r="35" spans="1:5" ht="110.25" customHeight="1" thickBot="1">
      <c r="A35" s="47" t="s">
        <v>136</v>
      </c>
      <c r="B35" s="19" t="s">
        <v>137</v>
      </c>
      <c r="C35" s="288">
        <v>1000</v>
      </c>
      <c r="D35" s="225">
        <v>1000</v>
      </c>
      <c r="E35" s="227">
        <v>1000</v>
      </c>
    </row>
    <row r="36" spans="1:5" ht="152.25" customHeight="1" thickBot="1">
      <c r="A36" s="47" t="s">
        <v>611</v>
      </c>
      <c r="B36" s="287" t="s">
        <v>610</v>
      </c>
      <c r="C36" s="293">
        <v>430567.59</v>
      </c>
      <c r="D36" s="293">
        <v>0</v>
      </c>
      <c r="E36" s="293">
        <v>0</v>
      </c>
    </row>
    <row r="37" spans="1:5" ht="152.25" customHeight="1" thickBot="1">
      <c r="A37" s="294" t="s">
        <v>652</v>
      </c>
      <c r="B37" s="50" t="s">
        <v>651</v>
      </c>
      <c r="C37" s="293">
        <v>20000</v>
      </c>
      <c r="D37" s="293">
        <v>0</v>
      </c>
      <c r="E37" s="293">
        <v>0</v>
      </c>
    </row>
    <row r="38" spans="1:5" ht="126.75" thickBot="1">
      <c r="A38" s="47" t="s">
        <v>88</v>
      </c>
      <c r="B38" s="19" t="s">
        <v>87</v>
      </c>
      <c r="C38" s="199">
        <v>40100</v>
      </c>
      <c r="D38" s="229">
        <v>40100</v>
      </c>
      <c r="E38" s="228">
        <v>40100</v>
      </c>
    </row>
    <row r="39" spans="1:5" ht="16.5" thickBot="1">
      <c r="A39" s="177">
        <v>933</v>
      </c>
      <c r="B39" s="174" t="s">
        <v>215</v>
      </c>
      <c r="C39" s="201">
        <f>C40</f>
        <v>12668177.420000002</v>
      </c>
      <c r="D39" s="291">
        <f>D40</f>
        <v>6679000</v>
      </c>
      <c r="E39" s="230">
        <f>E40</f>
        <v>7769764</v>
      </c>
    </row>
    <row r="40" spans="1:5" ht="48" thickBot="1">
      <c r="A40" s="176" t="s">
        <v>216</v>
      </c>
      <c r="B40" s="174" t="s">
        <v>217</v>
      </c>
      <c r="C40" s="201">
        <f>SUM(C41:C50)</f>
        <v>12668177.420000002</v>
      </c>
      <c r="D40" s="291">
        <f>SUM(D41:D50)</f>
        <v>6679000</v>
      </c>
      <c r="E40" s="291">
        <f>SUM(E41:E50)</f>
        <v>7769764</v>
      </c>
    </row>
    <row r="41" spans="1:5" ht="48" thickBot="1">
      <c r="A41" s="47" t="s">
        <v>612</v>
      </c>
      <c r="B41" s="19" t="s">
        <v>89</v>
      </c>
      <c r="C41" s="199">
        <v>6575600</v>
      </c>
      <c r="D41" s="198">
        <v>6540300</v>
      </c>
      <c r="E41" s="195">
        <v>6403200</v>
      </c>
    </row>
    <row r="42" spans="1:5" ht="71.25" customHeight="1" thickBot="1">
      <c r="A42" s="47" t="s">
        <v>615</v>
      </c>
      <c r="B42" s="49" t="s">
        <v>90</v>
      </c>
      <c r="C42" s="202">
        <v>138700</v>
      </c>
      <c r="D42" s="198">
        <v>138700</v>
      </c>
      <c r="E42" s="195">
        <v>138700</v>
      </c>
    </row>
    <row r="43" spans="1:5" ht="123.75" customHeight="1" thickBot="1">
      <c r="A43" s="47" t="s">
        <v>614</v>
      </c>
      <c r="B43" s="49" t="s">
        <v>135</v>
      </c>
      <c r="C43" s="202">
        <v>0</v>
      </c>
      <c r="D43" s="225"/>
      <c r="E43" s="227">
        <v>1227864</v>
      </c>
    </row>
    <row r="44" spans="1:5" ht="77.25" customHeight="1" thickBot="1">
      <c r="A44" s="47" t="s">
        <v>617</v>
      </c>
      <c r="B44" s="49" t="s">
        <v>92</v>
      </c>
      <c r="C44" s="202">
        <v>0</v>
      </c>
      <c r="D44" s="226"/>
      <c r="E44" s="226"/>
    </row>
    <row r="45" spans="1:5" ht="32.25" thickBot="1">
      <c r="A45" s="47" t="s">
        <v>613</v>
      </c>
      <c r="B45" s="49" t="s">
        <v>93</v>
      </c>
      <c r="C45" s="202">
        <v>1196741</v>
      </c>
      <c r="D45" s="226"/>
      <c r="E45" s="226"/>
    </row>
    <row r="46" spans="1:5" ht="117" customHeight="1" thickBot="1">
      <c r="A46" s="50" t="s">
        <v>689</v>
      </c>
      <c r="B46" s="50" t="s">
        <v>690</v>
      </c>
      <c r="C46" s="204">
        <v>325375</v>
      </c>
      <c r="D46" s="226"/>
      <c r="E46" s="226"/>
    </row>
    <row r="47" spans="1:5" ht="78" customHeight="1" thickBot="1">
      <c r="A47" s="50" t="s">
        <v>669</v>
      </c>
      <c r="B47" s="50" t="s">
        <v>670</v>
      </c>
      <c r="C47" s="204">
        <v>34800</v>
      </c>
      <c r="D47" s="226"/>
      <c r="E47" s="226"/>
    </row>
    <row r="48" spans="1:5" ht="110.25" customHeight="1" thickBot="1">
      <c r="A48" s="50" t="s">
        <v>671</v>
      </c>
      <c r="B48" s="50" t="s">
        <v>672</v>
      </c>
      <c r="C48" s="204">
        <v>1251202.6200000001</v>
      </c>
      <c r="D48" s="226"/>
      <c r="E48" s="226"/>
    </row>
    <row r="49" spans="1:5" ht="150" customHeight="1" thickBot="1">
      <c r="A49" s="50" t="s">
        <v>687</v>
      </c>
      <c r="B49" s="50" t="s">
        <v>688</v>
      </c>
      <c r="C49" s="204">
        <v>3150000</v>
      </c>
      <c r="D49" s="226"/>
      <c r="E49" s="226"/>
    </row>
    <row r="50" spans="1:5" ht="79.5" thickBot="1">
      <c r="A50" s="47" t="s">
        <v>619</v>
      </c>
      <c r="B50" s="19" t="s">
        <v>95</v>
      </c>
      <c r="C50" s="199">
        <v>-4241.2</v>
      </c>
      <c r="D50" s="229"/>
      <c r="E50" s="228"/>
    </row>
    <row r="51" spans="1:5" ht="16.5" thickBot="1">
      <c r="A51" s="180"/>
      <c r="B51" s="174" t="s">
        <v>218</v>
      </c>
      <c r="C51" s="181">
        <f>C11+C23+C28+C31+C39</f>
        <v>20248203.18</v>
      </c>
      <c r="D51" s="230">
        <f>D11+D23+D28+D31+D39</f>
        <v>13912370.48</v>
      </c>
      <c r="E51" s="230">
        <f>E11+E23+E28+E31+E39</f>
        <v>15234139.390000001</v>
      </c>
    </row>
  </sheetData>
  <mergeCells count="5">
    <mergeCell ref="C1:D4"/>
    <mergeCell ref="A5:C6"/>
    <mergeCell ref="A7:C7"/>
    <mergeCell ref="A8:A9"/>
    <mergeCell ref="B8:B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C46"/>
  <sheetViews>
    <sheetView topLeftCell="A16" workbookViewId="0">
      <selection activeCell="B10" sqref="B10"/>
    </sheetView>
  </sheetViews>
  <sheetFormatPr defaultRowHeight="15.75"/>
  <cols>
    <col min="1" max="1" width="39.25" customWidth="1"/>
    <col min="2" max="2" width="45.125" customWidth="1"/>
  </cols>
  <sheetData>
    <row r="1" spans="1:3">
      <c r="A1" s="1"/>
      <c r="B1" s="1" t="s">
        <v>306</v>
      </c>
    </row>
    <row r="2" spans="1:3">
      <c r="A2" s="1"/>
      <c r="B2" s="1" t="s">
        <v>233</v>
      </c>
    </row>
    <row r="3" spans="1:3">
      <c r="A3" s="1"/>
      <c r="B3" s="1" t="s">
        <v>226</v>
      </c>
    </row>
    <row r="4" spans="1:3">
      <c r="A4" s="1"/>
      <c r="B4" s="285" t="s">
        <v>637</v>
      </c>
    </row>
    <row r="5" spans="1:3">
      <c r="A5" s="13"/>
    </row>
    <row r="6" spans="1:3" ht="33.75" customHeight="1">
      <c r="A6" s="330" t="s">
        <v>145</v>
      </c>
      <c r="B6" s="330"/>
    </row>
    <row r="7" spans="1:3" ht="16.5" thickBot="1">
      <c r="A7" s="14"/>
    </row>
    <row r="8" spans="1:3" ht="43.5" thickBot="1">
      <c r="A8" s="23" t="s">
        <v>529</v>
      </c>
      <c r="B8" s="23" t="s">
        <v>234</v>
      </c>
      <c r="C8" s="22"/>
    </row>
    <row r="9" spans="1:3" ht="16.5" thickBot="1">
      <c r="A9" s="15">
        <v>1</v>
      </c>
      <c r="B9" s="17">
        <v>2</v>
      </c>
      <c r="C9" s="16"/>
    </row>
    <row r="10" spans="1:3" ht="32.25" thickBot="1">
      <c r="A10" s="24">
        <v>182</v>
      </c>
      <c r="B10" s="18" t="s">
        <v>530</v>
      </c>
      <c r="C10" s="22"/>
    </row>
    <row r="11" spans="1:3" ht="95.25" thickBot="1">
      <c r="A11" s="2" t="s">
        <v>353</v>
      </c>
      <c r="B11" s="10" t="s">
        <v>533</v>
      </c>
      <c r="C11" s="16"/>
    </row>
    <row r="12" spans="1:3" ht="142.5" thickBot="1">
      <c r="A12" s="4" t="s">
        <v>236</v>
      </c>
      <c r="B12" s="25" t="s">
        <v>531</v>
      </c>
      <c r="C12" s="16"/>
    </row>
    <row r="13" spans="1:3" ht="63.75" thickBot="1">
      <c r="A13" s="4" t="s">
        <v>237</v>
      </c>
      <c r="B13" s="25" t="s">
        <v>238</v>
      </c>
      <c r="C13" s="16"/>
    </row>
    <row r="14" spans="1:3" ht="16.5" thickBot="1">
      <c r="A14" s="4" t="s">
        <v>239</v>
      </c>
      <c r="B14" s="25" t="s">
        <v>240</v>
      </c>
      <c r="C14" s="16"/>
    </row>
    <row r="15" spans="1:3" ht="48" thickBot="1">
      <c r="A15" s="4" t="s">
        <v>241</v>
      </c>
      <c r="B15" s="25" t="s">
        <v>247</v>
      </c>
      <c r="C15" s="16"/>
    </row>
    <row r="16" spans="1:3" ht="63.75" thickBot="1">
      <c r="A16" s="7" t="s">
        <v>77</v>
      </c>
      <c r="B16" s="20" t="s">
        <v>102</v>
      </c>
      <c r="C16" s="22"/>
    </row>
    <row r="17" spans="1:3" ht="87" customHeight="1">
      <c r="A17" s="325" t="s">
        <v>80</v>
      </c>
      <c r="B17" s="327" t="s">
        <v>79</v>
      </c>
      <c r="C17" s="329"/>
    </row>
    <row r="18" spans="1:3" ht="1.1499999999999999" customHeight="1" thickBot="1">
      <c r="A18" s="326"/>
      <c r="B18" s="328"/>
      <c r="C18" s="329"/>
    </row>
    <row r="19" spans="1:3" ht="48" thickBot="1">
      <c r="A19" s="4" t="s">
        <v>81</v>
      </c>
      <c r="B19" s="25" t="s">
        <v>82</v>
      </c>
      <c r="C19" s="16"/>
    </row>
    <row r="20" spans="1:3" ht="32.25" thickBot="1">
      <c r="A20" s="21">
        <v>100</v>
      </c>
      <c r="B20" s="26" t="s">
        <v>242</v>
      </c>
      <c r="C20" s="16"/>
    </row>
    <row r="21" spans="1:3" ht="95.25" thickBot="1">
      <c r="A21" s="4" t="s">
        <v>243</v>
      </c>
      <c r="B21" s="25" t="s">
        <v>519</v>
      </c>
      <c r="C21" s="16"/>
    </row>
    <row r="22" spans="1:3" ht="111" thickBot="1">
      <c r="A22" s="4" t="s">
        <v>520</v>
      </c>
      <c r="B22" s="25" t="s">
        <v>521</v>
      </c>
      <c r="C22" s="16"/>
    </row>
    <row r="23" spans="1:3" ht="95.25" thickBot="1">
      <c r="A23" s="4" t="s">
        <v>522</v>
      </c>
      <c r="B23" s="25" t="s">
        <v>523</v>
      </c>
      <c r="C23" s="16"/>
    </row>
    <row r="24" spans="1:3" ht="79.5" thickBot="1">
      <c r="A24" s="4" t="s">
        <v>524</v>
      </c>
      <c r="B24" s="25" t="s">
        <v>525</v>
      </c>
      <c r="C24" s="16"/>
    </row>
    <row r="25" spans="1:3" ht="32.25" thickBot="1">
      <c r="A25" s="21">
        <v>900</v>
      </c>
      <c r="B25" s="26" t="s">
        <v>315</v>
      </c>
      <c r="C25" s="16"/>
    </row>
    <row r="26" spans="1:3" ht="111" thickBot="1">
      <c r="A26" s="4" t="s">
        <v>351</v>
      </c>
      <c r="B26" s="25" t="s">
        <v>352</v>
      </c>
      <c r="C26" s="16"/>
    </row>
    <row r="27" spans="1:3" ht="63.75" thickBot="1">
      <c r="A27" s="4" t="s">
        <v>350</v>
      </c>
      <c r="B27" s="25" t="s">
        <v>97</v>
      </c>
      <c r="C27" s="16"/>
    </row>
    <row r="28" spans="1:3" ht="32.25" thickBot="1">
      <c r="A28" s="21">
        <v>933</v>
      </c>
      <c r="B28" s="26" t="s">
        <v>527</v>
      </c>
      <c r="C28" s="16"/>
    </row>
    <row r="29" spans="1:3" ht="95.25" thickBot="1">
      <c r="A29" s="4" t="s">
        <v>528</v>
      </c>
      <c r="B29" s="25" t="s">
        <v>532</v>
      </c>
      <c r="C29" s="16"/>
    </row>
    <row r="30" spans="1:3" ht="111" thickBot="1">
      <c r="A30" s="4" t="s">
        <v>136</v>
      </c>
      <c r="B30" s="25" t="s">
        <v>137</v>
      </c>
      <c r="C30" s="16"/>
    </row>
    <row r="31" spans="1:3" ht="95.25" thickBot="1">
      <c r="A31" s="4" t="s">
        <v>84</v>
      </c>
      <c r="B31" s="25" t="s">
        <v>103</v>
      </c>
      <c r="C31" s="16"/>
    </row>
    <row r="32" spans="1:3" ht="48" thickBot="1">
      <c r="A32" s="4" t="s">
        <v>86</v>
      </c>
      <c r="B32" s="25" t="s">
        <v>85</v>
      </c>
      <c r="C32" s="16"/>
    </row>
    <row r="33" spans="1:3" ht="132" customHeight="1" thickBot="1">
      <c r="A33" s="278" t="s">
        <v>611</v>
      </c>
      <c r="B33" s="25" t="s">
        <v>610</v>
      </c>
      <c r="C33" s="16"/>
    </row>
    <row r="34" spans="1:3" ht="95.25" thickBot="1">
      <c r="A34" s="4" t="s">
        <v>88</v>
      </c>
      <c r="B34" s="25" t="s">
        <v>104</v>
      </c>
      <c r="C34" s="16"/>
    </row>
    <row r="35" spans="1:3" ht="32.25" thickBot="1">
      <c r="A35" s="281" t="s">
        <v>612</v>
      </c>
      <c r="B35" s="25" t="s">
        <v>89</v>
      </c>
      <c r="C35" s="16"/>
    </row>
    <row r="36" spans="1:3" ht="63.75" thickBot="1">
      <c r="A36" s="281" t="s">
        <v>615</v>
      </c>
      <c r="B36" s="25" t="s">
        <v>90</v>
      </c>
      <c r="C36" s="16"/>
    </row>
    <row r="37" spans="1:3" ht="48" thickBot="1">
      <c r="A37" s="281" t="s">
        <v>620</v>
      </c>
      <c r="B37" s="25" t="s">
        <v>91</v>
      </c>
      <c r="C37" s="16"/>
    </row>
    <row r="38" spans="1:3" ht="63.75" thickBot="1">
      <c r="A38" s="281" t="s">
        <v>617</v>
      </c>
      <c r="B38" s="25" t="s">
        <v>92</v>
      </c>
      <c r="C38" s="16"/>
    </row>
    <row r="39" spans="1:3" ht="16.5" thickBot="1">
      <c r="A39" s="281" t="s">
        <v>613</v>
      </c>
      <c r="B39" s="25" t="s">
        <v>93</v>
      </c>
      <c r="C39" s="16"/>
    </row>
    <row r="40" spans="1:3" ht="95.25" thickBot="1">
      <c r="A40" s="153" t="s">
        <v>621</v>
      </c>
      <c r="B40" s="154" t="s">
        <v>94</v>
      </c>
      <c r="C40" s="16"/>
    </row>
    <row r="41" spans="1:3" ht="63.75" thickBot="1">
      <c r="A41" s="155" t="s">
        <v>616</v>
      </c>
      <c r="B41" s="156" t="s">
        <v>126</v>
      </c>
      <c r="C41" s="16"/>
    </row>
    <row r="42" spans="1:3" ht="95.25" thickBot="1">
      <c r="A42" s="155" t="s">
        <v>625</v>
      </c>
      <c r="B42" s="157" t="s">
        <v>622</v>
      </c>
      <c r="C42" s="16"/>
    </row>
    <row r="43" spans="1:3" ht="63.75" thickBot="1">
      <c r="A43" s="155" t="s">
        <v>626</v>
      </c>
      <c r="B43" s="158" t="s">
        <v>623</v>
      </c>
      <c r="C43" s="16"/>
    </row>
    <row r="44" spans="1:3" ht="111" thickBot="1">
      <c r="A44" s="155" t="s">
        <v>618</v>
      </c>
      <c r="B44" s="157" t="s">
        <v>624</v>
      </c>
      <c r="C44" s="16"/>
    </row>
    <row r="45" spans="1:3" ht="63.75" thickBot="1">
      <c r="A45" s="159" t="s">
        <v>627</v>
      </c>
      <c r="B45" s="283" t="s">
        <v>628</v>
      </c>
      <c r="C45" s="16"/>
    </row>
    <row r="46" spans="1:3" ht="126.75" thickBot="1">
      <c r="A46" s="4" t="s">
        <v>105</v>
      </c>
      <c r="B46" s="25" t="s">
        <v>106</v>
      </c>
      <c r="C46" s="16"/>
    </row>
  </sheetData>
  <mergeCells count="4">
    <mergeCell ref="A17:A18"/>
    <mergeCell ref="B17:B18"/>
    <mergeCell ref="C17:C18"/>
    <mergeCell ref="A6:B6"/>
  </mergeCells>
  <phoneticPr fontId="15" type="noConversion"/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2:E26"/>
  <sheetViews>
    <sheetView topLeftCell="A5" workbookViewId="0">
      <selection activeCell="D21" sqref="D21"/>
    </sheetView>
  </sheetViews>
  <sheetFormatPr defaultRowHeight="15.75"/>
  <cols>
    <col min="1" max="1" width="20.625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33" t="s">
        <v>146</v>
      </c>
      <c r="D2" s="333"/>
    </row>
    <row r="3" spans="1:5">
      <c r="C3" s="333"/>
      <c r="D3" s="333"/>
    </row>
    <row r="4" spans="1:5">
      <c r="C4" s="333"/>
      <c r="D4" s="333"/>
    </row>
    <row r="6" spans="1:5" ht="36.75" customHeight="1">
      <c r="A6" s="310" t="s">
        <v>147</v>
      </c>
      <c r="B6" s="310"/>
      <c r="C6" s="310"/>
      <c r="D6" s="310"/>
      <c r="E6" s="310"/>
    </row>
    <row r="7" spans="1:5" ht="19.5" thickBot="1">
      <c r="A7" s="27"/>
    </row>
    <row r="8" spans="1:5" ht="38.25" customHeight="1" thickBot="1">
      <c r="A8" s="325" t="s">
        <v>248</v>
      </c>
      <c r="B8" s="332" t="s">
        <v>249</v>
      </c>
      <c r="C8" s="334" t="s">
        <v>140</v>
      </c>
      <c r="D8" s="335"/>
      <c r="E8" s="336"/>
    </row>
    <row r="9" spans="1:5">
      <c r="A9" s="331"/>
      <c r="B9" s="331"/>
      <c r="C9" s="49" t="s">
        <v>141</v>
      </c>
      <c r="D9" s="49" t="s">
        <v>142</v>
      </c>
      <c r="E9" s="185" t="s">
        <v>143</v>
      </c>
    </row>
    <row r="10" spans="1:5" ht="16.5" thickBot="1">
      <c r="A10" s="326"/>
      <c r="B10" s="326"/>
      <c r="C10" s="47"/>
      <c r="D10" s="47"/>
      <c r="E10" s="19"/>
    </row>
    <row r="11" spans="1:5" ht="16.5" thickBot="1">
      <c r="A11" s="4">
        <v>1</v>
      </c>
      <c r="B11" s="5">
        <v>2</v>
      </c>
      <c r="C11" s="5">
        <v>3</v>
      </c>
      <c r="D11" s="136">
        <v>4</v>
      </c>
      <c r="E11" s="136">
        <v>5</v>
      </c>
    </row>
    <row r="12" spans="1:5" ht="32.25" thickBot="1">
      <c r="A12" s="186" t="s">
        <v>262</v>
      </c>
      <c r="B12" s="187" t="s">
        <v>251</v>
      </c>
      <c r="C12" s="188">
        <v>2594795.5499999998</v>
      </c>
      <c r="D12" s="189">
        <v>0</v>
      </c>
      <c r="E12" s="189">
        <v>0</v>
      </c>
    </row>
    <row r="13" spans="1:5" ht="16.5" thickBot="1">
      <c r="A13" s="28" t="s">
        <v>252</v>
      </c>
      <c r="B13" s="19"/>
      <c r="C13" s="34"/>
      <c r="D13" s="136"/>
      <c r="E13" s="136"/>
    </row>
    <row r="14" spans="1:5" ht="48" thickBot="1">
      <c r="A14" s="29" t="s">
        <v>261</v>
      </c>
      <c r="B14" s="19" t="s">
        <v>253</v>
      </c>
      <c r="C14" s="34">
        <v>0</v>
      </c>
      <c r="D14" s="136">
        <v>0</v>
      </c>
      <c r="E14" s="136">
        <v>0</v>
      </c>
    </row>
    <row r="15" spans="1:5" ht="79.5" thickBot="1">
      <c r="A15" s="29" t="s">
        <v>263</v>
      </c>
      <c r="B15" s="19" t="s">
        <v>254</v>
      </c>
      <c r="C15" s="34">
        <v>0</v>
      </c>
      <c r="D15" s="136">
        <v>0</v>
      </c>
      <c r="E15" s="136">
        <v>0</v>
      </c>
    </row>
    <row r="16" spans="1:5" ht="95.25" thickBot="1">
      <c r="A16" s="29" t="s">
        <v>108</v>
      </c>
      <c r="B16" s="19" t="s">
        <v>109</v>
      </c>
      <c r="C16" s="34">
        <v>0</v>
      </c>
      <c r="D16" s="136">
        <v>0</v>
      </c>
      <c r="E16" s="136">
        <v>0</v>
      </c>
    </row>
    <row r="17" spans="1:5" ht="95.25" thickBot="1">
      <c r="A17" s="29" t="s">
        <v>110</v>
      </c>
      <c r="B17" s="19" t="s">
        <v>107</v>
      </c>
      <c r="C17" s="34">
        <v>0</v>
      </c>
      <c r="D17" s="136">
        <v>0</v>
      </c>
      <c r="E17" s="136">
        <v>0</v>
      </c>
    </row>
    <row r="18" spans="1:5" ht="32.25" thickBot="1">
      <c r="A18" s="29" t="s">
        <v>264</v>
      </c>
      <c r="B18" s="19" t="s">
        <v>255</v>
      </c>
      <c r="C18" s="34">
        <v>0</v>
      </c>
      <c r="D18" s="136">
        <v>0</v>
      </c>
      <c r="E18" s="136">
        <v>0</v>
      </c>
    </row>
    <row r="19" spans="1:5" ht="32.25" thickBot="1">
      <c r="A19" s="29" t="s">
        <v>265</v>
      </c>
      <c r="B19" s="19" t="s">
        <v>256</v>
      </c>
      <c r="C19" s="119">
        <v>-20248203.18</v>
      </c>
      <c r="D19" s="226">
        <v>-13912370.48</v>
      </c>
      <c r="E19" s="226">
        <v>-15234139.390000001</v>
      </c>
    </row>
    <row r="20" spans="1:5" ht="32.25" thickBot="1">
      <c r="A20" s="29" t="s">
        <v>266</v>
      </c>
      <c r="B20" s="19" t="s">
        <v>256</v>
      </c>
      <c r="C20" s="119">
        <v>-20248203.18</v>
      </c>
      <c r="D20" s="226">
        <v>-13912370.48</v>
      </c>
      <c r="E20" s="226">
        <v>-15234139.390000001</v>
      </c>
    </row>
    <row r="21" spans="1:5" ht="48" thickBot="1">
      <c r="A21" s="29" t="s">
        <v>111</v>
      </c>
      <c r="B21" s="19" t="s">
        <v>112</v>
      </c>
      <c r="C21" s="119">
        <v>-20248203.18</v>
      </c>
      <c r="D21" s="226">
        <v>-13912370.48</v>
      </c>
      <c r="E21" s="226">
        <v>-15234139.390000001</v>
      </c>
    </row>
    <row r="22" spans="1:5" ht="32.25" thickBot="1">
      <c r="A22" s="29" t="s">
        <v>267</v>
      </c>
      <c r="B22" s="19" t="s">
        <v>257</v>
      </c>
      <c r="C22" s="119">
        <v>22842998.73</v>
      </c>
      <c r="D22" s="226">
        <v>13912370.48</v>
      </c>
      <c r="E22" s="226">
        <v>15234139.390000001</v>
      </c>
    </row>
    <row r="23" spans="1:5" ht="32.25" thickBot="1">
      <c r="A23" s="29" t="s">
        <v>268</v>
      </c>
      <c r="B23" s="19" t="s">
        <v>258</v>
      </c>
      <c r="C23" s="119">
        <v>22842998.73</v>
      </c>
      <c r="D23" s="226">
        <v>13912370.48</v>
      </c>
      <c r="E23" s="226">
        <v>15234139.390000001</v>
      </c>
    </row>
    <row r="24" spans="1:5" ht="48" thickBot="1">
      <c r="A24" s="29" t="s">
        <v>113</v>
      </c>
      <c r="B24" s="19" t="s">
        <v>114</v>
      </c>
      <c r="C24" s="119">
        <v>22842998.73</v>
      </c>
      <c r="D24" s="226">
        <v>13912370.48</v>
      </c>
      <c r="E24" s="226">
        <v>15234139.390000001</v>
      </c>
    </row>
    <row r="25" spans="1:5" ht="32.25" thickBot="1">
      <c r="A25" s="29" t="s">
        <v>269</v>
      </c>
      <c r="B25" s="19" t="s">
        <v>259</v>
      </c>
      <c r="C25" s="119">
        <v>0</v>
      </c>
      <c r="D25" s="226">
        <v>0</v>
      </c>
      <c r="E25" s="226">
        <v>0</v>
      </c>
    </row>
    <row r="26" spans="1:5" ht="32.25" thickBot="1">
      <c r="A26" s="29" t="s">
        <v>270</v>
      </c>
      <c r="B26" s="19" t="s">
        <v>260</v>
      </c>
      <c r="C26" s="119">
        <v>0</v>
      </c>
      <c r="D26" s="226">
        <v>0</v>
      </c>
      <c r="E26" s="226">
        <v>0</v>
      </c>
    </row>
  </sheetData>
  <mergeCells count="5">
    <mergeCell ref="A8:A10"/>
    <mergeCell ref="B8:B10"/>
    <mergeCell ref="C2:D4"/>
    <mergeCell ref="C8:E8"/>
    <mergeCell ref="A6:E6"/>
  </mergeCells>
  <phoneticPr fontId="15" type="noConversion"/>
  <pageMargins left="0.7" right="0.7" top="0.75" bottom="0.75" header="0.3" footer="0.3"/>
  <pageSetup paperSize="9" scale="8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2:F28"/>
  <sheetViews>
    <sheetView workbookViewId="0">
      <selection activeCell="E20" sqref="E20"/>
    </sheetView>
  </sheetViews>
  <sheetFormatPr defaultRowHeight="15.75"/>
  <cols>
    <col min="1" max="1" width="8" customWidth="1"/>
    <col min="2" max="2" width="18.5" customWidth="1"/>
    <col min="3" max="3" width="29" customWidth="1"/>
    <col min="4" max="4" width="14.125" customWidth="1"/>
    <col min="5" max="6" width="14.375" customWidth="1"/>
  </cols>
  <sheetData>
    <row r="2" spans="1:6">
      <c r="A2" s="68"/>
      <c r="B2" s="68"/>
      <c r="C2" s="344" t="s">
        <v>307</v>
      </c>
      <c r="D2" s="344"/>
    </row>
    <row r="3" spans="1:6">
      <c r="A3" s="68"/>
      <c r="B3" s="68"/>
      <c r="C3" s="344" t="s">
        <v>518</v>
      </c>
      <c r="D3" s="344"/>
    </row>
    <row r="4" spans="1:6">
      <c r="A4" s="350" t="s">
        <v>638</v>
      </c>
      <c r="B4" s="350"/>
      <c r="C4" s="350"/>
      <c r="D4" s="350"/>
    </row>
    <row r="5" spans="1:6">
      <c r="A5" s="30"/>
    </row>
    <row r="6" spans="1:6">
      <c r="A6" s="330" t="s">
        <v>272</v>
      </c>
      <c r="B6" s="330"/>
      <c r="C6" s="330"/>
      <c r="D6" s="330"/>
    </row>
    <row r="7" spans="1:6" ht="31.5" customHeight="1">
      <c r="A7" s="330" t="s">
        <v>273</v>
      </c>
      <c r="B7" s="330"/>
      <c r="C7" s="330"/>
      <c r="D7" s="330"/>
    </row>
    <row r="8" spans="1:6" ht="34.5" customHeight="1">
      <c r="A8" s="343" t="s">
        <v>564</v>
      </c>
      <c r="B8" s="343"/>
      <c r="C8" s="343"/>
      <c r="D8" s="343"/>
      <c r="E8" s="343"/>
      <c r="F8" s="343"/>
    </row>
    <row r="9" spans="1:6" ht="16.5" thickBot="1">
      <c r="A9" s="12"/>
    </row>
    <row r="10" spans="1:6" ht="30" customHeight="1" thickBot="1">
      <c r="A10" s="340" t="s">
        <v>274</v>
      </c>
      <c r="B10" s="342"/>
      <c r="C10" s="347" t="s">
        <v>275</v>
      </c>
      <c r="D10" s="340" t="s">
        <v>144</v>
      </c>
      <c r="E10" s="341"/>
      <c r="F10" s="342"/>
    </row>
    <row r="11" spans="1:6" ht="16.5" thickBot="1">
      <c r="A11" s="345"/>
      <c r="B11" s="346"/>
      <c r="C11" s="348"/>
      <c r="D11" s="23">
        <v>2017</v>
      </c>
      <c r="E11" s="190">
        <v>2018</v>
      </c>
      <c r="F11" s="190">
        <v>2019</v>
      </c>
    </row>
    <row r="12" spans="1:6" ht="108" customHeight="1" thickBot="1">
      <c r="A12" s="15" t="s">
        <v>276</v>
      </c>
      <c r="B12" s="31" t="s">
        <v>277</v>
      </c>
      <c r="C12" s="349"/>
      <c r="D12" s="31"/>
      <c r="E12" s="136"/>
      <c r="F12" s="136"/>
    </row>
    <row r="13" spans="1:6" ht="16.5" thickBot="1">
      <c r="A13" s="15">
        <v>1</v>
      </c>
      <c r="B13" s="31">
        <v>2</v>
      </c>
      <c r="C13" s="31">
        <v>3</v>
      </c>
      <c r="D13" s="31">
        <v>4</v>
      </c>
      <c r="E13" s="190">
        <v>5</v>
      </c>
      <c r="F13" s="190">
        <v>6</v>
      </c>
    </row>
    <row r="14" spans="1:6" ht="28.5" customHeight="1" thickBot="1">
      <c r="A14" s="15">
        <v>933</v>
      </c>
      <c r="B14" s="337" t="s">
        <v>527</v>
      </c>
      <c r="C14" s="338"/>
      <c r="D14" s="338"/>
      <c r="E14" s="338"/>
      <c r="F14" s="339"/>
    </row>
    <row r="15" spans="1:6" ht="32.25" thickBot="1">
      <c r="A15" s="191">
        <v>933</v>
      </c>
      <c r="B15" s="192" t="s">
        <v>278</v>
      </c>
      <c r="C15" s="193" t="s">
        <v>251</v>
      </c>
      <c r="D15" s="304">
        <v>2594795.5499999998</v>
      </c>
      <c r="E15" s="189">
        <v>0</v>
      </c>
      <c r="F15" s="189">
        <v>0</v>
      </c>
    </row>
    <row r="16" spans="1:6" ht="16.5" thickBot="1">
      <c r="A16" s="15">
        <v>933</v>
      </c>
      <c r="B16" s="32" t="s">
        <v>279</v>
      </c>
      <c r="C16" s="25" t="s">
        <v>255</v>
      </c>
      <c r="D16" s="33">
        <v>0</v>
      </c>
      <c r="E16" s="136">
        <v>0</v>
      </c>
      <c r="F16" s="136"/>
    </row>
    <row r="17" spans="1:6" ht="63.75" thickBot="1">
      <c r="A17" s="15">
        <v>933</v>
      </c>
      <c r="B17" s="32" t="s">
        <v>280</v>
      </c>
      <c r="C17" s="25" t="s">
        <v>253</v>
      </c>
      <c r="D17" s="33">
        <v>0</v>
      </c>
      <c r="E17" s="136">
        <v>0</v>
      </c>
      <c r="F17" s="136">
        <v>0</v>
      </c>
    </row>
    <row r="18" spans="1:6" ht="95.25" thickBot="1">
      <c r="A18" s="15">
        <v>933</v>
      </c>
      <c r="B18" s="32" t="s">
        <v>116</v>
      </c>
      <c r="C18" s="25" t="s">
        <v>109</v>
      </c>
      <c r="D18" s="33">
        <v>0</v>
      </c>
      <c r="E18" s="136">
        <v>0</v>
      </c>
      <c r="F18" s="136">
        <v>0</v>
      </c>
    </row>
    <row r="19" spans="1:6" ht="79.5" thickBot="1">
      <c r="A19" s="15">
        <v>933</v>
      </c>
      <c r="B19" s="32" t="s">
        <v>281</v>
      </c>
      <c r="C19" s="25" t="s">
        <v>254</v>
      </c>
      <c r="D19" s="33">
        <v>0</v>
      </c>
      <c r="E19" s="136">
        <v>0</v>
      </c>
      <c r="F19" s="136">
        <v>0</v>
      </c>
    </row>
    <row r="20" spans="1:6" ht="95.25" thickBot="1">
      <c r="A20" s="15">
        <v>933</v>
      </c>
      <c r="B20" s="32" t="s">
        <v>115</v>
      </c>
      <c r="C20" s="25" t="s">
        <v>107</v>
      </c>
      <c r="D20" s="33">
        <v>0</v>
      </c>
      <c r="E20" s="136">
        <v>0</v>
      </c>
      <c r="F20" s="136">
        <v>0</v>
      </c>
    </row>
    <row r="21" spans="1:6" ht="32.25" thickBot="1">
      <c r="A21" s="15">
        <v>933</v>
      </c>
      <c r="B21" s="32" t="s">
        <v>282</v>
      </c>
      <c r="C21" s="25" t="s">
        <v>256</v>
      </c>
      <c r="D21" s="231">
        <v>-20248203.18</v>
      </c>
      <c r="E21" s="226">
        <v>-13912370.48</v>
      </c>
      <c r="F21" s="226">
        <v>-15234139.390000001</v>
      </c>
    </row>
    <row r="22" spans="1:6" ht="32.25" thickBot="1">
      <c r="A22" s="15">
        <v>933</v>
      </c>
      <c r="B22" s="32" t="s">
        <v>283</v>
      </c>
      <c r="C22" s="25" t="s">
        <v>256</v>
      </c>
      <c r="D22" s="231">
        <v>-20248203.18</v>
      </c>
      <c r="E22" s="226">
        <v>-13912370.48</v>
      </c>
      <c r="F22" s="226">
        <v>-15234139.390000001</v>
      </c>
    </row>
    <row r="23" spans="1:6" ht="48" thickBot="1">
      <c r="A23" s="15">
        <v>933</v>
      </c>
      <c r="B23" s="32" t="s">
        <v>117</v>
      </c>
      <c r="C23" s="25" t="s">
        <v>112</v>
      </c>
      <c r="D23" s="231">
        <v>-20248203.18</v>
      </c>
      <c r="E23" s="226">
        <v>-13912370.48</v>
      </c>
      <c r="F23" s="226">
        <v>-15234139.390000001</v>
      </c>
    </row>
    <row r="24" spans="1:6" ht="32.25" thickBot="1">
      <c r="A24" s="15">
        <v>933</v>
      </c>
      <c r="B24" s="32" t="s">
        <v>284</v>
      </c>
      <c r="C24" s="25" t="s">
        <v>257</v>
      </c>
      <c r="D24" s="231">
        <v>22842998.73</v>
      </c>
      <c r="E24" s="226">
        <v>13912370.48</v>
      </c>
      <c r="F24" s="226">
        <v>15234139.390000001</v>
      </c>
    </row>
    <row r="25" spans="1:6" ht="32.25" thickBot="1">
      <c r="A25" s="15">
        <v>933</v>
      </c>
      <c r="B25" s="32" t="s">
        <v>285</v>
      </c>
      <c r="C25" s="25" t="s">
        <v>258</v>
      </c>
      <c r="D25" s="231">
        <v>22842998.73</v>
      </c>
      <c r="E25" s="226">
        <v>13912370.48</v>
      </c>
      <c r="F25" s="226">
        <v>15234139.390000001</v>
      </c>
    </row>
    <row r="26" spans="1:6" ht="48" thickBot="1">
      <c r="A26" s="15">
        <v>933</v>
      </c>
      <c r="B26" s="32" t="s">
        <v>118</v>
      </c>
      <c r="C26" s="25" t="s">
        <v>114</v>
      </c>
      <c r="D26" s="231">
        <v>22842998.73</v>
      </c>
      <c r="E26" s="226">
        <v>13912370.48</v>
      </c>
      <c r="F26" s="226">
        <v>15234139.390000001</v>
      </c>
    </row>
    <row r="27" spans="1:6" ht="32.25" thickBot="1">
      <c r="A27" s="15">
        <v>933</v>
      </c>
      <c r="B27" s="32" t="s">
        <v>286</v>
      </c>
      <c r="C27" s="25" t="s">
        <v>259</v>
      </c>
      <c r="D27" s="33">
        <v>0</v>
      </c>
      <c r="E27" s="226">
        <v>0</v>
      </c>
      <c r="F27" s="226">
        <v>0</v>
      </c>
    </row>
    <row r="28" spans="1:6" ht="32.25" thickBot="1">
      <c r="A28" s="15">
        <v>933</v>
      </c>
      <c r="B28" s="32" t="s">
        <v>287</v>
      </c>
      <c r="C28" s="25" t="s">
        <v>260</v>
      </c>
      <c r="D28" s="33">
        <v>0</v>
      </c>
      <c r="E28" s="226">
        <v>0</v>
      </c>
      <c r="F28" s="226">
        <v>0</v>
      </c>
    </row>
  </sheetData>
  <mergeCells count="10">
    <mergeCell ref="B14:F14"/>
    <mergeCell ref="D10:F10"/>
    <mergeCell ref="A8:F8"/>
    <mergeCell ref="C2:D2"/>
    <mergeCell ref="C3:D3"/>
    <mergeCell ref="A10:B11"/>
    <mergeCell ref="C10:C12"/>
    <mergeCell ref="A4:D4"/>
    <mergeCell ref="A6:D6"/>
    <mergeCell ref="A7:D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O158"/>
  <sheetViews>
    <sheetView topLeftCell="A107" zoomScale="75" workbookViewId="0">
      <selection activeCell="B120" sqref="B120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1" t="s">
        <v>304</v>
      </c>
    </row>
    <row r="2" spans="1:7">
      <c r="D2" s="1" t="s">
        <v>271</v>
      </c>
    </row>
    <row r="3" spans="1:7">
      <c r="D3" s="1" t="s">
        <v>226</v>
      </c>
    </row>
    <row r="4" spans="1:7">
      <c r="A4" s="30"/>
      <c r="C4" s="352" t="s">
        <v>639</v>
      </c>
      <c r="D4" s="352"/>
    </row>
    <row r="5" spans="1:7" ht="18" customHeight="1">
      <c r="A5" s="30"/>
      <c r="D5" s="1"/>
    </row>
    <row r="6" spans="1:7" ht="105.75" customHeight="1">
      <c r="A6" s="351" t="s">
        <v>581</v>
      </c>
      <c r="B6" s="351"/>
      <c r="C6" s="351"/>
      <c r="D6" s="351"/>
    </row>
    <row r="7" spans="1:7" ht="19.5" thickBot="1">
      <c r="A7" s="52"/>
    </row>
    <row r="8" spans="1:7" ht="32.25" thickBot="1">
      <c r="A8" s="2" t="s">
        <v>62</v>
      </c>
      <c r="B8" s="2" t="s">
        <v>221</v>
      </c>
      <c r="C8" s="3" t="s">
        <v>123</v>
      </c>
      <c r="D8" s="2" t="s">
        <v>222</v>
      </c>
    </row>
    <row r="9" spans="1:7" ht="79.5" thickBot="1">
      <c r="A9" s="74" t="s">
        <v>373</v>
      </c>
      <c r="B9" s="75" t="s">
        <v>388</v>
      </c>
      <c r="C9" s="76"/>
      <c r="D9" s="116">
        <f>D10+D13+D18+D21</f>
        <v>222132.1</v>
      </c>
    </row>
    <row r="10" spans="1:7" ht="16.5" thickBot="1">
      <c r="A10" s="78" t="s">
        <v>389</v>
      </c>
      <c r="B10" s="75" t="s">
        <v>391</v>
      </c>
      <c r="C10" s="76"/>
      <c r="D10" s="77">
        <v>20000</v>
      </c>
    </row>
    <row r="11" spans="1:7" ht="16.5" thickBot="1">
      <c r="A11" s="79" t="s">
        <v>390</v>
      </c>
      <c r="B11" s="75" t="s">
        <v>393</v>
      </c>
      <c r="C11" s="80"/>
      <c r="D11" s="114">
        <f>SUM(D12)</f>
        <v>20000</v>
      </c>
    </row>
    <row r="12" spans="1:7" ht="75" customHeight="1" thickBot="1">
      <c r="A12" s="8" t="s">
        <v>127</v>
      </c>
      <c r="B12" s="81" t="s">
        <v>392</v>
      </c>
      <c r="C12" s="7">
        <v>200</v>
      </c>
      <c r="D12" s="115">
        <v>20000</v>
      </c>
      <c r="G12" s="69"/>
    </row>
    <row r="13" spans="1:7" ht="32.25" thickBot="1">
      <c r="A13" s="82" t="s">
        <v>374</v>
      </c>
      <c r="B13" s="75" t="s">
        <v>316</v>
      </c>
      <c r="C13" s="83"/>
      <c r="D13" s="117">
        <f>SUM(D15:D17)</f>
        <v>181732.1</v>
      </c>
    </row>
    <row r="14" spans="1:7" ht="32.25" thickBot="1">
      <c r="A14" s="82" t="s">
        <v>401</v>
      </c>
      <c r="B14" s="84" t="s">
        <v>394</v>
      </c>
      <c r="C14" s="85"/>
      <c r="D14" s="118">
        <f>D15+D16+D17</f>
        <v>181732.1</v>
      </c>
    </row>
    <row r="15" spans="1:7" ht="60" customHeight="1" thickBot="1">
      <c r="A15" s="86" t="s">
        <v>128</v>
      </c>
      <c r="B15" s="87" t="s">
        <v>395</v>
      </c>
      <c r="C15" s="7">
        <v>200</v>
      </c>
      <c r="D15" s="115">
        <v>46772.1</v>
      </c>
    </row>
    <row r="16" spans="1:7" ht="58.5" customHeight="1" thickBot="1">
      <c r="A16" s="86" t="s">
        <v>129</v>
      </c>
      <c r="B16" s="81" t="s">
        <v>396</v>
      </c>
      <c r="C16" s="2">
        <v>200</v>
      </c>
      <c r="D16" s="88">
        <v>100000</v>
      </c>
    </row>
    <row r="17" spans="1:4" ht="63.75" thickBot="1">
      <c r="A17" s="86" t="s">
        <v>156</v>
      </c>
      <c r="B17" s="81" t="s">
        <v>397</v>
      </c>
      <c r="C17" s="2">
        <v>600</v>
      </c>
      <c r="D17" s="119">
        <v>34960</v>
      </c>
    </row>
    <row r="18" spans="1:4" ht="32.25" thickBot="1">
      <c r="A18" s="78" t="s">
        <v>375</v>
      </c>
      <c r="B18" s="75" t="s">
        <v>398</v>
      </c>
      <c r="C18" s="80"/>
      <c r="D18" s="239">
        <f>SUM(D20)</f>
        <v>20000</v>
      </c>
    </row>
    <row r="19" spans="1:4" ht="48" thickBot="1">
      <c r="A19" s="78" t="s">
        <v>400</v>
      </c>
      <c r="B19" s="84" t="s">
        <v>399</v>
      </c>
      <c r="C19" s="80"/>
      <c r="D19" s="114">
        <f>D20</f>
        <v>20000</v>
      </c>
    </row>
    <row r="20" spans="1:4" ht="48" thickBot="1">
      <c r="A20" s="86" t="s">
        <v>130</v>
      </c>
      <c r="B20" s="81" t="s">
        <v>402</v>
      </c>
      <c r="C20" s="2">
        <v>200</v>
      </c>
      <c r="D20" s="120">
        <v>20000</v>
      </c>
    </row>
    <row r="21" spans="1:4" ht="48" thickBot="1">
      <c r="A21" s="78" t="s">
        <v>376</v>
      </c>
      <c r="B21" s="75" t="s">
        <v>403</v>
      </c>
      <c r="C21" s="80"/>
      <c r="D21" s="114">
        <f>SUM(D23)</f>
        <v>400</v>
      </c>
    </row>
    <row r="22" spans="1:4" ht="32.25" thickBot="1">
      <c r="A22" s="78" t="s">
        <v>404</v>
      </c>
      <c r="B22" s="84" t="s">
        <v>405</v>
      </c>
      <c r="C22" s="80"/>
      <c r="D22" s="114">
        <f>D23</f>
        <v>400</v>
      </c>
    </row>
    <row r="23" spans="1:4" ht="64.5" customHeight="1" thickBot="1">
      <c r="A23" s="86" t="s">
        <v>133</v>
      </c>
      <c r="B23" s="81" t="s">
        <v>406</v>
      </c>
      <c r="C23" s="2">
        <v>200</v>
      </c>
      <c r="D23" s="120">
        <v>400</v>
      </c>
    </row>
    <row r="24" spans="1:4" ht="32.25" thickBot="1">
      <c r="A24" s="74" t="s">
        <v>377</v>
      </c>
      <c r="B24" s="75" t="s">
        <v>407</v>
      </c>
      <c r="C24" s="76"/>
      <c r="D24" s="116">
        <f>D25+D31</f>
        <v>6359302.7600000007</v>
      </c>
    </row>
    <row r="25" spans="1:4" ht="32.25" thickBot="1">
      <c r="A25" s="89" t="s">
        <v>378</v>
      </c>
      <c r="B25" s="90" t="s">
        <v>408</v>
      </c>
      <c r="C25" s="91"/>
      <c r="D25" s="121">
        <f>SUM(D27:D30)</f>
        <v>6279302.7600000007</v>
      </c>
    </row>
    <row r="26" spans="1:4" ht="32.25" thickBot="1">
      <c r="A26" s="92" t="s">
        <v>409</v>
      </c>
      <c r="B26" s="84" t="s">
        <v>410</v>
      </c>
      <c r="C26" s="91"/>
      <c r="D26" s="121">
        <f>D27+D28+D30</f>
        <v>6259471.1400000006</v>
      </c>
    </row>
    <row r="27" spans="1:4" ht="48" thickBot="1">
      <c r="A27" s="93" t="s">
        <v>155</v>
      </c>
      <c r="B27" s="81" t="s">
        <v>411</v>
      </c>
      <c r="C27" s="2">
        <v>200</v>
      </c>
      <c r="D27" s="120">
        <v>3094471.14</v>
      </c>
    </row>
    <row r="28" spans="1:4" ht="104.25" customHeight="1" thickBot="1">
      <c r="A28" s="94" t="s">
        <v>691</v>
      </c>
      <c r="B28" s="297" t="s">
        <v>692</v>
      </c>
      <c r="C28" s="5">
        <v>200</v>
      </c>
      <c r="D28" s="34">
        <v>3150000</v>
      </c>
    </row>
    <row r="29" spans="1:4" ht="104.25" customHeight="1" thickBot="1">
      <c r="A29" s="94" t="s">
        <v>693</v>
      </c>
      <c r="B29" s="2" t="s">
        <v>694</v>
      </c>
      <c r="C29" s="6">
        <v>200</v>
      </c>
      <c r="D29" s="299">
        <v>19831.62</v>
      </c>
    </row>
    <row r="30" spans="1:4" ht="72.75" customHeight="1" thickBot="1">
      <c r="A30" s="86" t="s">
        <v>134</v>
      </c>
      <c r="B30" s="87" t="s">
        <v>412</v>
      </c>
      <c r="C30" s="7">
        <v>200</v>
      </c>
      <c r="D30" s="115">
        <v>15000</v>
      </c>
    </row>
    <row r="31" spans="1:4" ht="16.5" thickBot="1">
      <c r="A31" s="89" t="s">
        <v>124</v>
      </c>
      <c r="B31" s="91" t="s">
        <v>414</v>
      </c>
      <c r="C31" s="91"/>
      <c r="D31" s="121">
        <f>SUM(D33)</f>
        <v>80000</v>
      </c>
    </row>
    <row r="32" spans="1:4" ht="16.5" thickBot="1">
      <c r="A32" s="89" t="s">
        <v>413</v>
      </c>
      <c r="B32" s="84" t="s">
        <v>415</v>
      </c>
      <c r="C32" s="91"/>
      <c r="D32" s="121">
        <f>D33</f>
        <v>80000</v>
      </c>
    </row>
    <row r="33" spans="1:4" ht="32.25" thickBot="1">
      <c r="A33" s="86" t="s">
        <v>132</v>
      </c>
      <c r="B33" s="81" t="s">
        <v>416</v>
      </c>
      <c r="C33" s="2">
        <v>200</v>
      </c>
      <c r="D33" s="120">
        <v>80000</v>
      </c>
    </row>
    <row r="34" spans="1:4" ht="48" thickBot="1">
      <c r="A34" s="74" t="s">
        <v>125</v>
      </c>
      <c r="B34" s="75" t="s">
        <v>417</v>
      </c>
      <c r="C34" s="76"/>
      <c r="D34" s="116">
        <f>D35+D40+D45+D50</f>
        <v>450977.76</v>
      </c>
    </row>
    <row r="35" spans="1:4" ht="48" thickBot="1">
      <c r="A35" s="78" t="s">
        <v>303</v>
      </c>
      <c r="B35" s="75" t="s">
        <v>418</v>
      </c>
      <c r="C35" s="80"/>
      <c r="D35" s="114">
        <f>D37+D38+D39</f>
        <v>0</v>
      </c>
    </row>
    <row r="36" spans="1:4" ht="32.25" thickBot="1">
      <c r="A36" s="78" t="s">
        <v>419</v>
      </c>
      <c r="B36" s="84" t="s">
        <v>420</v>
      </c>
      <c r="C36" s="80"/>
      <c r="D36" s="114">
        <f>D37+D38+D39</f>
        <v>0</v>
      </c>
    </row>
    <row r="37" spans="1:4" ht="63.75" thickBot="1">
      <c r="A37" s="86" t="s">
        <v>338</v>
      </c>
      <c r="B37" s="81" t="s">
        <v>364</v>
      </c>
      <c r="C37" s="5">
        <v>400</v>
      </c>
      <c r="D37" s="119">
        <v>0</v>
      </c>
    </row>
    <row r="38" spans="1:4" ht="67.5" customHeight="1" thickBot="1">
      <c r="A38" s="93" t="s">
        <v>339</v>
      </c>
      <c r="B38" s="81" t="s">
        <v>340</v>
      </c>
      <c r="C38" s="5">
        <v>400</v>
      </c>
      <c r="D38" s="119">
        <v>0</v>
      </c>
    </row>
    <row r="39" spans="1:4" ht="78.75" customHeight="1" thickBot="1">
      <c r="A39" s="86" t="s">
        <v>342</v>
      </c>
      <c r="B39" s="81" t="s">
        <v>341</v>
      </c>
      <c r="C39" s="2">
        <v>400</v>
      </c>
      <c r="D39" s="119">
        <v>0</v>
      </c>
    </row>
    <row r="40" spans="1:4" ht="16.5" thickBot="1">
      <c r="A40" s="78" t="s">
        <v>223</v>
      </c>
      <c r="B40" s="75" t="s">
        <v>421</v>
      </c>
      <c r="C40" s="80"/>
      <c r="D40" s="114">
        <f>SUM(D42:D44)</f>
        <v>302977.76</v>
      </c>
    </row>
    <row r="41" spans="1:4" ht="16.5" thickBot="1">
      <c r="A41" s="78" t="s">
        <v>422</v>
      </c>
      <c r="B41" s="84" t="s">
        <v>423</v>
      </c>
      <c r="C41" s="80"/>
      <c r="D41" s="114">
        <f>D42+D43+D44</f>
        <v>302977.76</v>
      </c>
    </row>
    <row r="42" spans="1:4" ht="48" thickBot="1">
      <c r="A42" s="86" t="s">
        <v>157</v>
      </c>
      <c r="B42" s="81" t="s">
        <v>424</v>
      </c>
      <c r="C42" s="2">
        <v>200</v>
      </c>
      <c r="D42" s="119">
        <v>113283</v>
      </c>
    </row>
    <row r="43" spans="1:4" ht="48" thickBot="1">
      <c r="A43" s="86" t="s">
        <v>158</v>
      </c>
      <c r="B43" s="81" t="s">
        <v>425</v>
      </c>
      <c r="C43" s="2">
        <v>200</v>
      </c>
      <c r="D43" s="119">
        <v>189694.76</v>
      </c>
    </row>
    <row r="44" spans="1:4" ht="79.5" thickBot="1">
      <c r="A44" s="86" t="s">
        <v>0</v>
      </c>
      <c r="B44" s="81" t="s">
        <v>312</v>
      </c>
      <c r="C44" s="5">
        <v>400</v>
      </c>
      <c r="D44" s="119">
        <v>0</v>
      </c>
    </row>
    <row r="45" spans="1:4" ht="32.25" thickBot="1">
      <c r="A45" s="89" t="s">
        <v>224</v>
      </c>
      <c r="B45" s="75" t="s">
        <v>426</v>
      </c>
      <c r="C45" s="91"/>
      <c r="D45" s="121">
        <f>SUM(D47:D49)</f>
        <v>148000</v>
      </c>
    </row>
    <row r="46" spans="1:4" ht="32.25" thickBot="1">
      <c r="A46" s="89" t="s">
        <v>428</v>
      </c>
      <c r="B46" s="84" t="s">
        <v>427</v>
      </c>
      <c r="C46" s="91"/>
      <c r="D46" s="121">
        <f>D47+D48+D49</f>
        <v>148000</v>
      </c>
    </row>
    <row r="47" spans="1:4" ht="60.75" customHeight="1" thickBot="1">
      <c r="A47" s="86" t="s">
        <v>159</v>
      </c>
      <c r="B47" s="81" t="s">
        <v>429</v>
      </c>
      <c r="C47" s="7">
        <v>200</v>
      </c>
      <c r="D47" s="115">
        <v>40000</v>
      </c>
    </row>
    <row r="48" spans="1:4" ht="48" thickBot="1">
      <c r="A48" s="86" t="s">
        <v>594</v>
      </c>
      <c r="B48" s="81" t="s">
        <v>513</v>
      </c>
      <c r="C48" s="7">
        <v>200</v>
      </c>
      <c r="D48" s="115">
        <v>100000</v>
      </c>
    </row>
    <row r="49" spans="1:4" ht="56.25" customHeight="1" thickBot="1">
      <c r="A49" s="93" t="s">
        <v>160</v>
      </c>
      <c r="B49" s="81" t="s">
        <v>430</v>
      </c>
      <c r="C49" s="2">
        <v>200</v>
      </c>
      <c r="D49" s="120">
        <v>8000</v>
      </c>
    </row>
    <row r="50" spans="1:4" ht="32.25" thickBot="1">
      <c r="A50" s="78" t="s">
        <v>371</v>
      </c>
      <c r="B50" s="75" t="s">
        <v>431</v>
      </c>
      <c r="C50" s="80"/>
      <c r="D50" s="114">
        <f>SUM(D52:D55)</f>
        <v>0</v>
      </c>
    </row>
    <row r="51" spans="1:4" ht="48" thickBot="1">
      <c r="A51" s="78" t="s">
        <v>432</v>
      </c>
      <c r="B51" s="84" t="s">
        <v>433</v>
      </c>
      <c r="C51" s="80"/>
      <c r="D51" s="114">
        <f>D52+D54+D55+D53</f>
        <v>0</v>
      </c>
    </row>
    <row r="52" spans="1:4" ht="59.25" customHeight="1" thickBot="1">
      <c r="A52" s="86" t="s">
        <v>161</v>
      </c>
      <c r="B52" s="81" t="s">
        <v>434</v>
      </c>
      <c r="C52" s="2">
        <v>200</v>
      </c>
      <c r="D52" s="34">
        <v>0</v>
      </c>
    </row>
    <row r="53" spans="1:4" ht="38.25" customHeight="1" thickBot="1">
      <c r="A53" s="86" t="s">
        <v>565</v>
      </c>
      <c r="B53" s="81" t="s">
        <v>566</v>
      </c>
      <c r="C53" s="232">
        <v>200</v>
      </c>
      <c r="D53" s="119">
        <v>0</v>
      </c>
    </row>
    <row r="54" spans="1:4" ht="32.25" thickBot="1">
      <c r="A54" s="86" t="s">
        <v>162</v>
      </c>
      <c r="B54" s="81" t="s">
        <v>435</v>
      </c>
      <c r="C54" s="2">
        <v>800</v>
      </c>
      <c r="D54" s="119"/>
    </row>
    <row r="55" spans="1:4" ht="113.25" thickBot="1">
      <c r="A55" s="138" t="s">
        <v>336</v>
      </c>
      <c r="B55" s="81" t="s">
        <v>311</v>
      </c>
      <c r="C55" s="2">
        <v>800</v>
      </c>
      <c r="D55" s="34">
        <v>0</v>
      </c>
    </row>
    <row r="56" spans="1:4" ht="48" thickBot="1">
      <c r="A56" s="176" t="s">
        <v>668</v>
      </c>
      <c r="B56" s="75" t="s">
        <v>436</v>
      </c>
      <c r="C56" s="76"/>
      <c r="D56" s="116">
        <f>D57</f>
        <v>450256.53</v>
      </c>
    </row>
    <row r="57" spans="1:4" ht="32.25" thickBot="1">
      <c r="A57" s="92" t="s">
        <v>387</v>
      </c>
      <c r="B57" s="75" t="s">
        <v>437</v>
      </c>
      <c r="C57" s="96"/>
      <c r="D57" s="122">
        <f>SUM(D59:D61)</f>
        <v>450256.53</v>
      </c>
    </row>
    <row r="58" spans="1:4" ht="32.25" thickBot="1">
      <c r="A58" s="78" t="s">
        <v>438</v>
      </c>
      <c r="B58" s="84" t="s">
        <v>439</v>
      </c>
      <c r="C58" s="96"/>
      <c r="D58" s="114">
        <f>D59+D60+D61</f>
        <v>450256.53</v>
      </c>
    </row>
    <row r="59" spans="1:4" ht="48" thickBot="1">
      <c r="A59" s="86" t="s">
        <v>163</v>
      </c>
      <c r="B59" s="81" t="s">
        <v>440</v>
      </c>
      <c r="C59" s="2">
        <v>200</v>
      </c>
      <c r="D59" s="119">
        <v>0</v>
      </c>
    </row>
    <row r="60" spans="1:4" ht="48" thickBot="1">
      <c r="A60" s="93" t="s">
        <v>164</v>
      </c>
      <c r="B60" s="81" t="s">
        <v>441</v>
      </c>
      <c r="C60" s="2">
        <v>200</v>
      </c>
      <c r="D60" s="120">
        <v>430256.53</v>
      </c>
    </row>
    <row r="61" spans="1:4" ht="32.25" thickBot="1">
      <c r="A61" s="86" t="s">
        <v>165</v>
      </c>
      <c r="B61" s="81" t="s">
        <v>442</v>
      </c>
      <c r="C61" s="2">
        <v>200</v>
      </c>
      <c r="D61" s="119">
        <v>20000</v>
      </c>
    </row>
    <row r="62" spans="1:4" ht="48" thickBot="1">
      <c r="A62" s="74" t="s">
        <v>245</v>
      </c>
      <c r="B62" s="75" t="s">
        <v>443</v>
      </c>
      <c r="C62" s="76"/>
      <c r="D62" s="116">
        <f>D63+D67+D70</f>
        <v>3211003.34</v>
      </c>
    </row>
    <row r="63" spans="1:4" ht="32.25" thickBot="1">
      <c r="A63" s="89" t="s">
        <v>246</v>
      </c>
      <c r="B63" s="75" t="s">
        <v>444</v>
      </c>
      <c r="C63" s="91"/>
      <c r="D63" s="123">
        <f>SUM(D65:D66)</f>
        <v>2176199.81</v>
      </c>
    </row>
    <row r="64" spans="1:4" ht="16.5" thickBot="1">
      <c r="A64" s="92" t="s">
        <v>445</v>
      </c>
      <c r="B64" s="84" t="s">
        <v>446</v>
      </c>
      <c r="C64" s="91"/>
      <c r="D64" s="123">
        <f>D65+D66</f>
        <v>2176199.81</v>
      </c>
    </row>
    <row r="65" spans="1:4" s="66" customFormat="1" ht="32.25" thickBot="1">
      <c r="A65" s="86" t="s">
        <v>166</v>
      </c>
      <c r="B65" s="81" t="s">
        <v>447</v>
      </c>
      <c r="C65" s="97">
        <v>200</v>
      </c>
      <c r="D65" s="124">
        <v>1300000</v>
      </c>
    </row>
    <row r="66" spans="1:4" s="66" customFormat="1" ht="48" thickBot="1">
      <c r="A66" s="86" t="s">
        <v>167</v>
      </c>
      <c r="B66" s="81" t="s">
        <v>448</v>
      </c>
      <c r="C66" s="97">
        <v>200</v>
      </c>
      <c r="D66" s="125">
        <v>876199.81</v>
      </c>
    </row>
    <row r="67" spans="1:4" ht="32.25" thickBot="1">
      <c r="A67" s="92" t="s">
        <v>73</v>
      </c>
      <c r="B67" s="75" t="s">
        <v>449</v>
      </c>
      <c r="C67" s="96"/>
      <c r="D67" s="126">
        <f>D68</f>
        <v>70000</v>
      </c>
    </row>
    <row r="68" spans="1:4" ht="32.25" thickBot="1">
      <c r="A68" s="98" t="s">
        <v>450</v>
      </c>
      <c r="B68" s="84" t="s">
        <v>318</v>
      </c>
      <c r="C68" s="80"/>
      <c r="D68" s="127">
        <f>D69</f>
        <v>70000</v>
      </c>
    </row>
    <row r="69" spans="1:4" ht="48" thickBot="1">
      <c r="A69" s="93" t="s">
        <v>168</v>
      </c>
      <c r="B69" s="81" t="s">
        <v>541</v>
      </c>
      <c r="C69" s="99"/>
      <c r="D69" s="128">
        <v>70000</v>
      </c>
    </row>
    <row r="70" spans="1:4" ht="32.25" thickBot="1">
      <c r="A70" s="78" t="s">
        <v>74</v>
      </c>
      <c r="B70" s="75" t="s">
        <v>451</v>
      </c>
      <c r="C70" s="80"/>
      <c r="D70" s="127">
        <f>SUM(D72)</f>
        <v>964803.53</v>
      </c>
    </row>
    <row r="71" spans="1:4" ht="16.5" thickBot="1">
      <c r="A71" s="78" t="s">
        <v>452</v>
      </c>
      <c r="B71" s="84" t="s">
        <v>453</v>
      </c>
      <c r="C71" s="80"/>
      <c r="D71" s="127">
        <f>D72</f>
        <v>964803.53</v>
      </c>
    </row>
    <row r="72" spans="1:4" ht="48" thickBot="1">
      <c r="A72" s="86" t="s">
        <v>169</v>
      </c>
      <c r="B72" s="81" t="s">
        <v>454</v>
      </c>
      <c r="C72" s="2">
        <v>200</v>
      </c>
      <c r="D72" s="120">
        <v>964803.53</v>
      </c>
    </row>
    <row r="73" spans="1:4" ht="32.25" thickBot="1">
      <c r="A73" s="100" t="s">
        <v>75</v>
      </c>
      <c r="B73" s="75" t="s">
        <v>455</v>
      </c>
      <c r="C73" s="76"/>
      <c r="D73" s="116">
        <f>D74+D83+D90+D93</f>
        <v>5300815.3499999996</v>
      </c>
    </row>
    <row r="74" spans="1:4" ht="48" thickBot="1">
      <c r="A74" s="92" t="s">
        <v>76</v>
      </c>
      <c r="B74" s="75" t="s">
        <v>456</v>
      </c>
      <c r="C74" s="96"/>
      <c r="D74" s="129">
        <f>SUM(D76:D82)</f>
        <v>4243575.3499999996</v>
      </c>
    </row>
    <row r="75" spans="1:4" ht="23.25" customHeight="1" thickBot="1">
      <c r="A75" s="78" t="s">
        <v>458</v>
      </c>
      <c r="B75" s="84" t="s">
        <v>457</v>
      </c>
      <c r="C75" s="80"/>
      <c r="D75" s="130">
        <f>D76+D77+D78+D81+D82+D79+D80</f>
        <v>4243575.3499999996</v>
      </c>
    </row>
    <row r="76" spans="1:4" ht="92.25" customHeight="1" thickBot="1">
      <c r="A76" s="101" t="s">
        <v>460</v>
      </c>
      <c r="B76" s="81" t="s">
        <v>459</v>
      </c>
      <c r="C76" s="5">
        <v>100</v>
      </c>
      <c r="D76" s="119">
        <v>1718842</v>
      </c>
    </row>
    <row r="77" spans="1:4" ht="127.5" customHeight="1" thickBot="1">
      <c r="A77" s="101" t="s">
        <v>343</v>
      </c>
      <c r="B77" s="81" t="s">
        <v>359</v>
      </c>
      <c r="C77" s="5">
        <v>100</v>
      </c>
      <c r="D77" s="119">
        <v>19336</v>
      </c>
    </row>
    <row r="78" spans="1:4" ht="111" thickBot="1">
      <c r="A78" s="93" t="s">
        <v>461</v>
      </c>
      <c r="B78" s="81" t="s">
        <v>310</v>
      </c>
      <c r="C78" s="5">
        <v>100</v>
      </c>
      <c r="D78" s="119">
        <v>49190</v>
      </c>
    </row>
    <row r="79" spans="1:4" ht="48" thickBot="1">
      <c r="A79" s="93" t="s">
        <v>665</v>
      </c>
      <c r="B79" s="81" t="s">
        <v>653</v>
      </c>
      <c r="C79" s="292">
        <v>200</v>
      </c>
      <c r="D79" s="119">
        <v>1000000</v>
      </c>
    </row>
    <row r="80" spans="1:4" ht="32.25" thickBot="1">
      <c r="A80" s="93" t="s">
        <v>666</v>
      </c>
      <c r="B80" s="81" t="s">
        <v>654</v>
      </c>
      <c r="C80" s="292">
        <v>200</v>
      </c>
      <c r="D80" s="119">
        <v>177535</v>
      </c>
    </row>
    <row r="81" spans="1:4" ht="48" thickBot="1">
      <c r="A81" s="10" t="s">
        <v>462</v>
      </c>
      <c r="B81" s="81" t="s">
        <v>459</v>
      </c>
      <c r="C81" s="5">
        <v>200</v>
      </c>
      <c r="D81" s="119">
        <v>1070937.3500000001</v>
      </c>
    </row>
    <row r="82" spans="1:4" ht="32.25" thickBot="1">
      <c r="A82" s="9" t="s">
        <v>463</v>
      </c>
      <c r="B82" s="81" t="s">
        <v>459</v>
      </c>
      <c r="C82" s="5">
        <v>800</v>
      </c>
      <c r="D82" s="119">
        <v>207735</v>
      </c>
    </row>
    <row r="83" spans="1:4" ht="32.25" thickBot="1">
      <c r="A83" s="78" t="s">
        <v>288</v>
      </c>
      <c r="B83" s="75" t="s">
        <v>465</v>
      </c>
      <c r="C83" s="80"/>
      <c r="D83" s="114">
        <f>D84</f>
        <v>698774</v>
      </c>
    </row>
    <row r="84" spans="1:4" ht="16.5" thickBot="1">
      <c r="A84" s="78" t="s">
        <v>464</v>
      </c>
      <c r="B84" s="84" t="s">
        <v>466</v>
      </c>
      <c r="C84" s="80"/>
      <c r="D84" s="114">
        <f>D85+D86+D87+D88+D89</f>
        <v>698774</v>
      </c>
    </row>
    <row r="85" spans="1:4" ht="79.5" thickBot="1">
      <c r="A85" s="298" t="s">
        <v>468</v>
      </c>
      <c r="B85" s="81" t="s">
        <v>467</v>
      </c>
      <c r="C85" s="2">
        <v>100</v>
      </c>
      <c r="D85" s="119">
        <v>457722</v>
      </c>
    </row>
    <row r="86" spans="1:4" ht="126" customHeight="1" thickBot="1">
      <c r="A86" s="146" t="s">
        <v>343</v>
      </c>
      <c r="B86" s="81" t="s">
        <v>358</v>
      </c>
      <c r="C86" s="5">
        <v>100</v>
      </c>
      <c r="D86" s="119">
        <v>58001</v>
      </c>
    </row>
    <row r="87" spans="1:4" ht="111" thickBot="1">
      <c r="A87" s="298" t="s">
        <v>469</v>
      </c>
      <c r="B87" s="2" t="s">
        <v>319</v>
      </c>
      <c r="C87" s="5">
        <v>100</v>
      </c>
      <c r="D87" s="119">
        <v>147551</v>
      </c>
    </row>
    <row r="88" spans="1:4" ht="32.25" thickBot="1">
      <c r="A88" s="10" t="s">
        <v>470</v>
      </c>
      <c r="B88" s="87" t="s">
        <v>467</v>
      </c>
      <c r="C88" s="7">
        <v>200</v>
      </c>
      <c r="D88" s="115">
        <v>35500</v>
      </c>
    </row>
    <row r="89" spans="1:4" ht="48" thickBot="1">
      <c r="A89" s="93" t="s">
        <v>471</v>
      </c>
      <c r="B89" s="81" t="s">
        <v>309</v>
      </c>
      <c r="C89" s="7">
        <v>200</v>
      </c>
      <c r="D89" s="115">
        <v>0</v>
      </c>
    </row>
    <row r="90" spans="1:4" ht="32.25" thickBot="1">
      <c r="A90" s="92" t="s">
        <v>289</v>
      </c>
      <c r="B90" s="75" t="s">
        <v>472</v>
      </c>
      <c r="C90" s="83"/>
      <c r="D90" s="117">
        <f>SUM(D92)</f>
        <v>298466</v>
      </c>
    </row>
    <row r="91" spans="1:4" ht="16.5" thickBot="1">
      <c r="A91" s="78" t="s">
        <v>473</v>
      </c>
      <c r="B91" s="84" t="s">
        <v>474</v>
      </c>
      <c r="C91" s="80"/>
      <c r="D91" s="114">
        <f>D92</f>
        <v>298466</v>
      </c>
    </row>
    <row r="92" spans="1:4" ht="63.75" thickBot="1">
      <c r="A92" s="9" t="s">
        <v>475</v>
      </c>
      <c r="B92" s="81" t="s">
        <v>476</v>
      </c>
      <c r="C92" s="5">
        <v>200</v>
      </c>
      <c r="D92" s="119">
        <v>298466</v>
      </c>
    </row>
    <row r="93" spans="1:4" ht="16.5" thickBot="1">
      <c r="A93" s="233" t="s">
        <v>567</v>
      </c>
      <c r="B93" s="234" t="s">
        <v>571</v>
      </c>
      <c r="C93" s="235"/>
      <c r="D93" s="236">
        <f>D94</f>
        <v>60000</v>
      </c>
    </row>
    <row r="94" spans="1:4" ht="16.5" thickBot="1">
      <c r="A94" s="233" t="s">
        <v>568</v>
      </c>
      <c r="B94" s="234" t="s">
        <v>572</v>
      </c>
      <c r="C94" s="235"/>
      <c r="D94" s="236">
        <f>D95</f>
        <v>60000</v>
      </c>
    </row>
    <row r="95" spans="1:4" ht="32.25" thickBot="1">
      <c r="A95" s="215" t="s">
        <v>569</v>
      </c>
      <c r="B95" s="81" t="s">
        <v>570</v>
      </c>
      <c r="C95" s="216"/>
      <c r="D95" s="119">
        <v>60000</v>
      </c>
    </row>
    <row r="96" spans="1:4" ht="32.25" thickBot="1">
      <c r="A96" s="74" t="s">
        <v>290</v>
      </c>
      <c r="B96" s="75" t="s">
        <v>477</v>
      </c>
      <c r="C96" s="76"/>
      <c r="D96" s="116">
        <f>D97+D108</f>
        <v>4718236.8</v>
      </c>
    </row>
    <row r="97" spans="1:4" ht="32.25" thickBot="1">
      <c r="A97" s="78" t="s">
        <v>291</v>
      </c>
      <c r="B97" s="75" t="s">
        <v>478</v>
      </c>
      <c r="C97" s="80"/>
      <c r="D97" s="114">
        <f>SUM(D99:D107)</f>
        <v>4669036.8</v>
      </c>
    </row>
    <row r="98" spans="1:4" ht="32.25" thickBot="1">
      <c r="A98" s="78" t="s">
        <v>479</v>
      </c>
      <c r="B98" s="84" t="s">
        <v>480</v>
      </c>
      <c r="C98" s="80"/>
      <c r="D98" s="114">
        <f>D99+D100+D101+D102+D103+D104+D106+D107+D105</f>
        <v>4669036.8</v>
      </c>
    </row>
    <row r="99" spans="1:4" ht="75.75" customHeight="1" thickBot="1">
      <c r="A99" s="298" t="s">
        <v>482</v>
      </c>
      <c r="B99" s="81" t="s">
        <v>481</v>
      </c>
      <c r="C99" s="2">
        <v>100</v>
      </c>
      <c r="D99" s="119">
        <v>2824830.4</v>
      </c>
    </row>
    <row r="100" spans="1:4" ht="65.25" customHeight="1" thickBot="1">
      <c r="A100" s="298" t="s">
        <v>484</v>
      </c>
      <c r="B100" s="5" t="s">
        <v>483</v>
      </c>
      <c r="C100" s="5">
        <v>200</v>
      </c>
      <c r="D100" s="119">
        <v>607903.64</v>
      </c>
    </row>
    <row r="101" spans="1:4" ht="48" customHeight="1" thickBot="1">
      <c r="A101" s="298" t="s">
        <v>485</v>
      </c>
      <c r="B101" s="5" t="s">
        <v>483</v>
      </c>
      <c r="C101" s="5">
        <v>800</v>
      </c>
      <c r="D101" s="119">
        <v>75900</v>
      </c>
    </row>
    <row r="102" spans="1:4" ht="79.5" thickBot="1">
      <c r="A102" s="9" t="s">
        <v>313</v>
      </c>
      <c r="B102" s="87" t="s">
        <v>486</v>
      </c>
      <c r="C102" s="2">
        <v>100</v>
      </c>
      <c r="D102" s="119">
        <v>859424.16</v>
      </c>
    </row>
    <row r="103" spans="1:4" ht="51.75" customHeight="1" thickBot="1">
      <c r="A103" s="102" t="s">
        <v>1</v>
      </c>
      <c r="B103" s="81" t="s">
        <v>487</v>
      </c>
      <c r="C103" s="5">
        <v>500</v>
      </c>
      <c r="D103" s="119">
        <v>0</v>
      </c>
    </row>
    <row r="104" spans="1:4" ht="63.75" thickBot="1">
      <c r="A104" s="9" t="s">
        <v>489</v>
      </c>
      <c r="B104" s="81" t="s">
        <v>488</v>
      </c>
      <c r="C104" s="5">
        <v>200</v>
      </c>
      <c r="D104" s="119">
        <v>110018.6</v>
      </c>
    </row>
    <row r="105" spans="1:4" ht="32.25" thickBot="1">
      <c r="A105" s="284" t="s">
        <v>629</v>
      </c>
      <c r="B105" s="81" t="s">
        <v>630</v>
      </c>
      <c r="C105" s="282">
        <v>200</v>
      </c>
      <c r="D105" s="119">
        <v>51120</v>
      </c>
    </row>
    <row r="106" spans="1:4" ht="48" thickBot="1">
      <c r="A106" s="9" t="s">
        <v>491</v>
      </c>
      <c r="B106" s="81" t="s">
        <v>490</v>
      </c>
      <c r="C106" s="5">
        <v>200</v>
      </c>
      <c r="D106" s="119">
        <v>67840</v>
      </c>
    </row>
    <row r="107" spans="1:4" ht="63.75" thickBot="1">
      <c r="A107" s="9" t="s">
        <v>493</v>
      </c>
      <c r="B107" s="81" t="s">
        <v>492</v>
      </c>
      <c r="C107" s="5">
        <v>300</v>
      </c>
      <c r="D107" s="119">
        <v>72000</v>
      </c>
    </row>
    <row r="108" spans="1:4" ht="16.5" thickBot="1">
      <c r="A108" s="78" t="s">
        <v>292</v>
      </c>
      <c r="B108" s="75" t="s">
        <v>495</v>
      </c>
      <c r="C108" s="80"/>
      <c r="D108" s="114">
        <f>SUM(D110:D112)</f>
        <v>49200</v>
      </c>
    </row>
    <row r="109" spans="1:4" ht="32.25" thickBot="1">
      <c r="A109" s="78" t="s">
        <v>494</v>
      </c>
      <c r="B109" s="75" t="s">
        <v>496</v>
      </c>
      <c r="C109" s="80"/>
      <c r="D109" s="114">
        <f>D110+ D111 +D112</f>
        <v>49200</v>
      </c>
    </row>
    <row r="110" spans="1:4" ht="48" thickBot="1">
      <c r="A110" s="9" t="s">
        <v>498</v>
      </c>
      <c r="B110" s="81" t="s">
        <v>497</v>
      </c>
      <c r="C110" s="5">
        <v>200</v>
      </c>
      <c r="D110" s="119">
        <v>41000</v>
      </c>
    </row>
    <row r="111" spans="1:4" ht="59.25" customHeight="1" thickBot="1">
      <c r="A111" s="103" t="s">
        <v>356</v>
      </c>
      <c r="B111" s="81" t="s">
        <v>357</v>
      </c>
      <c r="C111" s="6">
        <v>100</v>
      </c>
      <c r="D111" s="119">
        <v>0</v>
      </c>
    </row>
    <row r="112" spans="1:4" ht="48" thickBot="1">
      <c r="A112" s="103" t="s">
        <v>500</v>
      </c>
      <c r="B112" s="81" t="s">
        <v>499</v>
      </c>
      <c r="C112" s="6">
        <v>800</v>
      </c>
      <c r="D112" s="119">
        <v>8200</v>
      </c>
    </row>
    <row r="113" spans="1:15" ht="32.25" thickBot="1">
      <c r="A113" s="104" t="s">
        <v>501</v>
      </c>
      <c r="B113" s="75" t="s">
        <v>502</v>
      </c>
      <c r="C113" s="96"/>
      <c r="D113" s="130">
        <f>D114</f>
        <v>470375</v>
      </c>
    </row>
    <row r="114" spans="1:15" ht="32.25" thickBot="1">
      <c r="A114" s="104" t="s">
        <v>504</v>
      </c>
      <c r="B114" s="75" t="s">
        <v>503</v>
      </c>
      <c r="C114" s="96"/>
      <c r="D114" s="114">
        <f>D115+D119+D117</f>
        <v>470375</v>
      </c>
    </row>
    <row r="115" spans="1:15" s="70" customFormat="1" ht="32.25" thickBot="1">
      <c r="A115" s="105" t="s">
        <v>506</v>
      </c>
      <c r="B115" s="106" t="s">
        <v>505</v>
      </c>
      <c r="C115" s="107"/>
      <c r="D115" s="131">
        <f>D116</f>
        <v>120000</v>
      </c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</row>
    <row r="116" spans="1:15" ht="32.25" thickBot="1">
      <c r="A116" s="93" t="s">
        <v>171</v>
      </c>
      <c r="B116" s="81" t="s">
        <v>320</v>
      </c>
      <c r="C116" s="2">
        <v>800</v>
      </c>
      <c r="D116" s="119">
        <v>120000</v>
      </c>
    </row>
    <row r="117" spans="1:15" ht="32.25" thickBot="1">
      <c r="A117" s="238" t="s">
        <v>645</v>
      </c>
      <c r="B117" s="234" t="s">
        <v>646</v>
      </c>
      <c r="C117" s="235"/>
      <c r="D117" s="236">
        <f>D118</f>
        <v>0</v>
      </c>
    </row>
    <row r="118" spans="1:15" ht="111" thickBot="1">
      <c r="A118" s="237" t="s">
        <v>648</v>
      </c>
      <c r="B118" s="81" t="s">
        <v>647</v>
      </c>
      <c r="C118" s="286">
        <v>800</v>
      </c>
      <c r="D118" s="119">
        <v>0</v>
      </c>
    </row>
    <row r="119" spans="1:15" ht="48" thickBot="1">
      <c r="A119" s="238" t="s">
        <v>655</v>
      </c>
      <c r="B119" s="234" t="s">
        <v>656</v>
      </c>
      <c r="C119" s="235"/>
      <c r="D119" s="236">
        <f xml:space="preserve"> D120+D121</f>
        <v>350375</v>
      </c>
    </row>
    <row r="120" spans="1:15" ht="32.25" thickBot="1">
      <c r="A120" s="300" t="s">
        <v>702</v>
      </c>
      <c r="B120" s="301" t="s">
        <v>696</v>
      </c>
      <c r="C120" s="302">
        <v>800</v>
      </c>
      <c r="D120" s="303">
        <v>325375</v>
      </c>
    </row>
    <row r="121" spans="1:15" ht="95.25" thickBot="1">
      <c r="A121" s="237" t="s">
        <v>657</v>
      </c>
      <c r="B121" s="81" t="s">
        <v>658</v>
      </c>
      <c r="C121" s="286">
        <v>800</v>
      </c>
      <c r="D121" s="119">
        <v>25000</v>
      </c>
    </row>
    <row r="122" spans="1:15" ht="32.25" thickBot="1">
      <c r="A122" s="238" t="s">
        <v>573</v>
      </c>
      <c r="B122" s="234" t="s">
        <v>577</v>
      </c>
      <c r="C122" s="235"/>
      <c r="D122" s="236">
        <f>D123</f>
        <v>4800</v>
      </c>
    </row>
    <row r="123" spans="1:15" ht="32.25" thickBot="1">
      <c r="A123" s="238" t="s">
        <v>574</v>
      </c>
      <c r="B123" s="234" t="s">
        <v>578</v>
      </c>
      <c r="C123" s="235"/>
      <c r="D123" s="236">
        <f>D124</f>
        <v>4800</v>
      </c>
    </row>
    <row r="124" spans="1:15" ht="16.5" thickBot="1">
      <c r="A124" s="238" t="s">
        <v>575</v>
      </c>
      <c r="B124" s="234" t="s">
        <v>579</v>
      </c>
      <c r="C124" s="235"/>
      <c r="D124" s="236">
        <f>D125</f>
        <v>4800</v>
      </c>
    </row>
    <row r="125" spans="1:15" ht="32.25" thickBot="1">
      <c r="A125" s="237" t="s">
        <v>576</v>
      </c>
      <c r="B125" s="81" t="s">
        <v>580</v>
      </c>
      <c r="C125" s="216"/>
      <c r="D125" s="119">
        <v>4800</v>
      </c>
    </row>
    <row r="126" spans="1:15" ht="32.25" thickBot="1">
      <c r="A126" s="238" t="s">
        <v>673</v>
      </c>
      <c r="B126" s="234" t="s">
        <v>674</v>
      </c>
      <c r="C126" s="235"/>
      <c r="D126" s="236">
        <f xml:space="preserve"> D127</f>
        <v>1496399.09</v>
      </c>
    </row>
    <row r="127" spans="1:15" ht="32.25" thickBot="1">
      <c r="A127" s="238" t="s">
        <v>675</v>
      </c>
      <c r="B127" s="234" t="s">
        <v>676</v>
      </c>
      <c r="C127" s="235"/>
      <c r="D127" s="236">
        <f>D128</f>
        <v>1496399.09</v>
      </c>
    </row>
    <row r="128" spans="1:15" ht="32.25" thickBot="1">
      <c r="A128" s="238" t="s">
        <v>677</v>
      </c>
      <c r="B128" s="234" t="s">
        <v>678</v>
      </c>
      <c r="C128" s="235"/>
      <c r="D128" s="236">
        <f>D129+D130+D131</f>
        <v>1496399.09</v>
      </c>
    </row>
    <row r="129" spans="1:4" ht="32.25" thickBot="1">
      <c r="A129" s="237" t="s">
        <v>679</v>
      </c>
      <c r="B129" s="81" t="s">
        <v>680</v>
      </c>
      <c r="C129" s="295">
        <v>200</v>
      </c>
      <c r="D129" s="119">
        <v>1251202.6200000001</v>
      </c>
    </row>
    <row r="130" spans="1:4" ht="32.25" thickBot="1">
      <c r="A130" s="237" t="s">
        <v>681</v>
      </c>
      <c r="B130" s="81" t="s">
        <v>682</v>
      </c>
      <c r="C130" s="295">
        <v>200</v>
      </c>
      <c r="D130" s="119">
        <v>245196.47</v>
      </c>
    </row>
    <row r="131" spans="1:4" ht="32.25" thickBot="1">
      <c r="A131" s="237" t="s">
        <v>683</v>
      </c>
      <c r="B131" s="81" t="s">
        <v>684</v>
      </c>
      <c r="C131" s="295">
        <v>200</v>
      </c>
      <c r="D131" s="119">
        <v>0</v>
      </c>
    </row>
    <row r="132" spans="1:4" ht="32.25" thickBot="1">
      <c r="A132" s="74" t="s">
        <v>119</v>
      </c>
      <c r="B132" s="75" t="s">
        <v>507</v>
      </c>
      <c r="C132" s="80"/>
      <c r="D132" s="116">
        <f>D133</f>
        <v>20000</v>
      </c>
    </row>
    <row r="133" spans="1:4" ht="16.5" thickBot="1">
      <c r="A133" s="78" t="s">
        <v>120</v>
      </c>
      <c r="B133" s="84" t="s">
        <v>508</v>
      </c>
      <c r="C133" s="80"/>
      <c r="D133" s="114">
        <f>D134</f>
        <v>20000</v>
      </c>
    </row>
    <row r="134" spans="1:4" ht="33.75" customHeight="1" thickBot="1">
      <c r="A134" s="102" t="s">
        <v>308</v>
      </c>
      <c r="B134" s="81" t="s">
        <v>324</v>
      </c>
      <c r="C134" s="5">
        <v>700</v>
      </c>
      <c r="D134" s="119">
        <v>20000</v>
      </c>
    </row>
    <row r="135" spans="1:4" ht="48" thickBot="1">
      <c r="A135" s="74" t="s">
        <v>121</v>
      </c>
      <c r="B135" s="75" t="s">
        <v>509</v>
      </c>
      <c r="C135" s="80"/>
      <c r="D135" s="116">
        <f>D136</f>
        <v>138700</v>
      </c>
    </row>
    <row r="136" spans="1:4" ht="16.5" thickBot="1">
      <c r="A136" s="78" t="s">
        <v>120</v>
      </c>
      <c r="B136" s="75" t="s">
        <v>321</v>
      </c>
      <c r="C136" s="80"/>
      <c r="D136" s="114">
        <f>D137+D138</f>
        <v>138700</v>
      </c>
    </row>
    <row r="137" spans="1:4" ht="79.5" thickBot="1">
      <c r="A137" s="93" t="s">
        <v>511</v>
      </c>
      <c r="B137" s="108" t="s">
        <v>510</v>
      </c>
      <c r="C137" s="5">
        <v>100</v>
      </c>
      <c r="D137" s="119">
        <v>138700</v>
      </c>
    </row>
    <row r="138" spans="1:4" ht="48" thickBot="1">
      <c r="A138" s="10" t="s">
        <v>2</v>
      </c>
      <c r="B138" s="6" t="s">
        <v>512</v>
      </c>
      <c r="C138" s="5">
        <v>200</v>
      </c>
      <c r="D138" s="119">
        <v>0</v>
      </c>
    </row>
    <row r="139" spans="1:4" ht="48" thickBot="1">
      <c r="A139" s="109" t="s">
        <v>515</v>
      </c>
      <c r="B139" s="110" t="s">
        <v>514</v>
      </c>
      <c r="C139" s="107"/>
      <c r="D139" s="131">
        <f>D140</f>
        <v>0</v>
      </c>
    </row>
    <row r="140" spans="1:4" ht="16.5" thickBot="1">
      <c r="A140" s="111" t="s">
        <v>120</v>
      </c>
      <c r="B140" s="112" t="s">
        <v>516</v>
      </c>
      <c r="C140" s="107">
        <v>0</v>
      </c>
      <c r="D140" s="131">
        <f>D141</f>
        <v>0</v>
      </c>
    </row>
    <row r="141" spans="1:4" ht="63.75" thickBot="1">
      <c r="A141" s="113" t="s">
        <v>170</v>
      </c>
      <c r="B141" s="81" t="s">
        <v>517</v>
      </c>
      <c r="C141" s="2">
        <v>200</v>
      </c>
      <c r="D141" s="119">
        <v>0</v>
      </c>
    </row>
    <row r="142" spans="1:4" ht="16.5" thickBot="1">
      <c r="A142" s="74" t="s">
        <v>122</v>
      </c>
      <c r="B142" s="80"/>
      <c r="C142" s="80"/>
      <c r="D142" s="116">
        <f>D9+D24+D34+D56+D62+D73+D96+D113+D132+D135+D139+D122+D126</f>
        <v>22842998.73</v>
      </c>
    </row>
    <row r="158" ht="22.9" customHeight="1"/>
  </sheetData>
  <mergeCells count="2">
    <mergeCell ref="A6:D6"/>
    <mergeCell ref="C4:D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44"/>
  <sheetViews>
    <sheetView topLeftCell="A114" zoomScale="75" workbookViewId="0">
      <selection activeCell="E129" sqref="E129"/>
    </sheetView>
  </sheetViews>
  <sheetFormatPr defaultRowHeight="15.75"/>
  <cols>
    <col min="1" max="1" width="44.25" customWidth="1"/>
    <col min="2" max="2" width="15.375" customWidth="1"/>
    <col min="3" max="3" width="13.125" customWidth="1"/>
    <col min="4" max="4" width="14.625" customWidth="1"/>
    <col min="5" max="5" width="18" customWidth="1"/>
  </cols>
  <sheetData>
    <row r="1" spans="1:7">
      <c r="D1" s="266" t="s">
        <v>606</v>
      </c>
    </row>
    <row r="2" spans="1:7">
      <c r="D2" s="1" t="s">
        <v>271</v>
      </c>
    </row>
    <row r="3" spans="1:7">
      <c r="D3" s="1" t="s">
        <v>226</v>
      </c>
    </row>
    <row r="4" spans="1:7">
      <c r="A4" s="30"/>
      <c r="C4" s="352" t="s">
        <v>639</v>
      </c>
      <c r="D4" s="352"/>
    </row>
    <row r="5" spans="1:7" ht="18" customHeight="1">
      <c r="A5" s="30"/>
      <c r="D5" s="1"/>
    </row>
    <row r="6" spans="1:7" ht="105.75" customHeight="1">
      <c r="A6" s="330" t="s">
        <v>148</v>
      </c>
      <c r="B6" s="330"/>
      <c r="C6" s="330"/>
      <c r="D6" s="330"/>
    </row>
    <row r="7" spans="1:7" ht="19.5" thickBot="1">
      <c r="A7" s="52"/>
    </row>
    <row r="8" spans="1:7" ht="32.25" customHeight="1" thickBot="1">
      <c r="A8" s="2" t="s">
        <v>62</v>
      </c>
      <c r="B8" s="2" t="s">
        <v>221</v>
      </c>
      <c r="C8" s="3" t="s">
        <v>123</v>
      </c>
      <c r="D8" s="334" t="s">
        <v>149</v>
      </c>
      <c r="E8" s="336"/>
    </row>
    <row r="9" spans="1:7" ht="32.25" customHeight="1" thickBot="1">
      <c r="A9" s="4"/>
      <c r="B9" s="2"/>
      <c r="C9" s="5"/>
      <c r="D9" s="2" t="s">
        <v>142</v>
      </c>
      <c r="E9" s="2" t="s">
        <v>143</v>
      </c>
    </row>
    <row r="10" spans="1:7" ht="111" thickBot="1">
      <c r="A10" s="74" t="s">
        <v>373</v>
      </c>
      <c r="B10" s="75" t="s">
        <v>388</v>
      </c>
      <c r="C10" s="76"/>
      <c r="D10" s="116">
        <f>D11+D14+D19+D22</f>
        <v>135040</v>
      </c>
      <c r="E10" s="116">
        <f>E11+E14+E19+E22</f>
        <v>155040</v>
      </c>
    </row>
    <row r="11" spans="1:7" ht="32.25" thickBot="1">
      <c r="A11" s="78" t="s">
        <v>389</v>
      </c>
      <c r="B11" s="75" t="s">
        <v>391</v>
      </c>
      <c r="C11" s="76"/>
      <c r="D11" s="77">
        <f>D12</f>
        <v>20000</v>
      </c>
      <c r="E11" s="77">
        <f>E12</f>
        <v>20000</v>
      </c>
    </row>
    <row r="12" spans="1:7" ht="32.25" thickBot="1">
      <c r="A12" s="79" t="s">
        <v>390</v>
      </c>
      <c r="B12" s="75" t="s">
        <v>393</v>
      </c>
      <c r="C12" s="80"/>
      <c r="D12" s="114">
        <f>SUM(D13)</f>
        <v>20000</v>
      </c>
      <c r="E12" s="114">
        <f>SUM(E13)</f>
        <v>20000</v>
      </c>
    </row>
    <row r="13" spans="1:7" ht="75" customHeight="1" thickBot="1">
      <c r="A13" s="8" t="s">
        <v>127</v>
      </c>
      <c r="B13" s="81" t="s">
        <v>392</v>
      </c>
      <c r="C13" s="7">
        <v>200</v>
      </c>
      <c r="D13" s="115">
        <v>20000</v>
      </c>
      <c r="E13" s="226">
        <v>20000</v>
      </c>
      <c r="G13" s="69"/>
    </row>
    <row r="14" spans="1:7" ht="32.25" thickBot="1">
      <c r="A14" s="82" t="s">
        <v>374</v>
      </c>
      <c r="B14" s="75" t="s">
        <v>316</v>
      </c>
      <c r="C14" s="83"/>
      <c r="D14" s="117">
        <f>SUM(D16:D18)</f>
        <v>94640</v>
      </c>
      <c r="E14" s="117">
        <f>SUM(E16:E18)</f>
        <v>114640</v>
      </c>
    </row>
    <row r="15" spans="1:7" ht="32.25" thickBot="1">
      <c r="A15" s="82" t="s">
        <v>401</v>
      </c>
      <c r="B15" s="84" t="s">
        <v>394</v>
      </c>
      <c r="C15" s="85"/>
      <c r="D15" s="118">
        <f>D16+D17+D18</f>
        <v>94640</v>
      </c>
      <c r="E15" s="118">
        <f>E16+E17+E18</f>
        <v>114640</v>
      </c>
    </row>
    <row r="16" spans="1:7" ht="60" customHeight="1" thickBot="1">
      <c r="A16" s="86" t="s">
        <v>128</v>
      </c>
      <c r="B16" s="87" t="s">
        <v>395</v>
      </c>
      <c r="C16" s="7">
        <v>200</v>
      </c>
      <c r="D16" s="115">
        <v>59680</v>
      </c>
      <c r="E16" s="263">
        <v>79680</v>
      </c>
    </row>
    <row r="17" spans="1:5" ht="58.5" customHeight="1" thickBot="1">
      <c r="A17" s="86" t="s">
        <v>129</v>
      </c>
      <c r="B17" s="81" t="s">
        <v>396</v>
      </c>
      <c r="C17" s="2">
        <v>200</v>
      </c>
      <c r="D17" s="88">
        <v>0</v>
      </c>
      <c r="E17" s="226">
        <v>0</v>
      </c>
    </row>
    <row r="18" spans="1:5" ht="79.5" thickBot="1">
      <c r="A18" s="86" t="s">
        <v>156</v>
      </c>
      <c r="B18" s="81" t="s">
        <v>397</v>
      </c>
      <c r="C18" s="2">
        <v>600</v>
      </c>
      <c r="D18" s="119">
        <v>34960</v>
      </c>
      <c r="E18" s="226">
        <v>34960</v>
      </c>
    </row>
    <row r="19" spans="1:5" ht="48" thickBot="1">
      <c r="A19" s="78" t="s">
        <v>375</v>
      </c>
      <c r="B19" s="75" t="s">
        <v>398</v>
      </c>
      <c r="C19" s="80"/>
      <c r="D19" s="240">
        <f>SUM(D21)</f>
        <v>20000</v>
      </c>
      <c r="E19" s="240">
        <f>SUM(E21)</f>
        <v>20000</v>
      </c>
    </row>
    <row r="20" spans="1:5" ht="63.75" thickBot="1">
      <c r="A20" s="78" t="s">
        <v>400</v>
      </c>
      <c r="B20" s="84" t="s">
        <v>399</v>
      </c>
      <c r="C20" s="80"/>
      <c r="D20" s="214">
        <f>D21</f>
        <v>20000</v>
      </c>
      <c r="E20" s="214">
        <f>E21</f>
        <v>20000</v>
      </c>
    </row>
    <row r="21" spans="1:5" ht="79.5" thickBot="1">
      <c r="A21" s="86" t="s">
        <v>130</v>
      </c>
      <c r="B21" s="81" t="s">
        <v>402</v>
      </c>
      <c r="C21" s="2">
        <v>200</v>
      </c>
      <c r="D21" s="120">
        <v>20000</v>
      </c>
      <c r="E21" s="226">
        <v>20000</v>
      </c>
    </row>
    <row r="22" spans="1:5" ht="63.75" thickBot="1">
      <c r="A22" s="78" t="s">
        <v>376</v>
      </c>
      <c r="B22" s="75" t="s">
        <v>403</v>
      </c>
      <c r="C22" s="80"/>
      <c r="D22" s="114">
        <f>SUM(D24)</f>
        <v>400</v>
      </c>
      <c r="E22" s="114">
        <f>SUM(E24)</f>
        <v>400</v>
      </c>
    </row>
    <row r="23" spans="1:5" ht="32.25" thickBot="1">
      <c r="A23" s="78" t="s">
        <v>404</v>
      </c>
      <c r="B23" s="84" t="s">
        <v>405</v>
      </c>
      <c r="C23" s="80"/>
      <c r="D23" s="114">
        <f>D24</f>
        <v>400</v>
      </c>
      <c r="E23" s="114">
        <f>E24</f>
        <v>400</v>
      </c>
    </row>
    <row r="24" spans="1:5" ht="64.5" customHeight="1" thickBot="1">
      <c r="A24" s="86" t="s">
        <v>133</v>
      </c>
      <c r="B24" s="81" t="s">
        <v>406</v>
      </c>
      <c r="C24" s="2">
        <v>200</v>
      </c>
      <c r="D24" s="120">
        <v>400</v>
      </c>
      <c r="E24" s="226">
        <v>400</v>
      </c>
    </row>
    <row r="25" spans="1:5" ht="48" thickBot="1">
      <c r="A25" s="74" t="s">
        <v>377</v>
      </c>
      <c r="B25" s="75" t="s">
        <v>407</v>
      </c>
      <c r="C25" s="76"/>
      <c r="D25" s="116">
        <f>D26+D31</f>
        <v>1820643.48</v>
      </c>
      <c r="E25" s="116">
        <f>E26+E31</f>
        <v>1969118.39</v>
      </c>
    </row>
    <row r="26" spans="1:5" ht="48" thickBot="1">
      <c r="A26" s="89" t="s">
        <v>378</v>
      </c>
      <c r="B26" s="90" t="s">
        <v>408</v>
      </c>
      <c r="C26" s="91"/>
      <c r="D26" s="121">
        <f>SUM(D28:D30)</f>
        <v>1720643.48</v>
      </c>
      <c r="E26" s="121">
        <f>SUM(E28:E30)</f>
        <v>1869118.39</v>
      </c>
    </row>
    <row r="27" spans="1:5" ht="32.25" thickBot="1">
      <c r="A27" s="92" t="s">
        <v>409</v>
      </c>
      <c r="B27" s="84" t="s">
        <v>410</v>
      </c>
      <c r="C27" s="91"/>
      <c r="D27" s="121">
        <f>D28+D29+D30</f>
        <v>1720643.48</v>
      </c>
      <c r="E27" s="121">
        <f>E28+E29+E30</f>
        <v>1869118.39</v>
      </c>
    </row>
    <row r="28" spans="1:5" ht="79.5" thickBot="1">
      <c r="A28" s="93" t="s">
        <v>155</v>
      </c>
      <c r="B28" s="81" t="s">
        <v>411</v>
      </c>
      <c r="C28" s="2">
        <v>200</v>
      </c>
      <c r="D28" s="120">
        <v>1705643.48</v>
      </c>
      <c r="E28" s="226">
        <v>1854118.39</v>
      </c>
    </row>
    <row r="29" spans="1:5" ht="104.25" customHeight="1" thickBot="1">
      <c r="A29" s="94" t="s">
        <v>131</v>
      </c>
      <c r="B29" s="5" t="s">
        <v>317</v>
      </c>
      <c r="C29" s="5">
        <v>200</v>
      </c>
      <c r="D29" s="34">
        <v>0</v>
      </c>
      <c r="E29" s="226">
        <v>0</v>
      </c>
    </row>
    <row r="30" spans="1:5" ht="72.75" customHeight="1" thickBot="1">
      <c r="A30" s="86" t="s">
        <v>134</v>
      </c>
      <c r="B30" s="87" t="s">
        <v>412</v>
      </c>
      <c r="C30" s="7">
        <v>200</v>
      </c>
      <c r="D30" s="115">
        <v>15000</v>
      </c>
      <c r="E30" s="226">
        <v>15000</v>
      </c>
    </row>
    <row r="31" spans="1:5" ht="32.25" thickBot="1">
      <c r="A31" s="89" t="s">
        <v>124</v>
      </c>
      <c r="B31" s="91" t="s">
        <v>414</v>
      </c>
      <c r="C31" s="91"/>
      <c r="D31" s="121">
        <f>SUM(D33)</f>
        <v>100000</v>
      </c>
      <c r="E31" s="121">
        <f>SUM(E33)</f>
        <v>100000</v>
      </c>
    </row>
    <row r="32" spans="1:5" ht="32.25" thickBot="1">
      <c r="A32" s="89" t="s">
        <v>413</v>
      </c>
      <c r="B32" s="84" t="s">
        <v>415</v>
      </c>
      <c r="C32" s="91"/>
      <c r="D32" s="121">
        <f>D33</f>
        <v>100000</v>
      </c>
      <c r="E32" s="121">
        <f>E33</f>
        <v>100000</v>
      </c>
    </row>
    <row r="33" spans="1:5" ht="48" thickBot="1">
      <c r="A33" s="86" t="s">
        <v>132</v>
      </c>
      <c r="B33" s="81" t="s">
        <v>416</v>
      </c>
      <c r="C33" s="2">
        <v>200</v>
      </c>
      <c r="D33" s="120">
        <v>100000</v>
      </c>
      <c r="E33" s="226">
        <v>100000</v>
      </c>
    </row>
    <row r="34" spans="1:5" ht="79.5" thickBot="1">
      <c r="A34" s="74" t="s">
        <v>125</v>
      </c>
      <c r="B34" s="75" t="s">
        <v>417</v>
      </c>
      <c r="C34" s="76"/>
      <c r="D34" s="116">
        <f>D35+D40+D45+D50</f>
        <v>653788.5</v>
      </c>
      <c r="E34" s="116">
        <f>E35+E40+E45+E50</f>
        <v>1995337.1</v>
      </c>
    </row>
    <row r="35" spans="1:5" ht="79.5" thickBot="1">
      <c r="A35" s="78" t="s">
        <v>303</v>
      </c>
      <c r="B35" s="75" t="s">
        <v>418</v>
      </c>
      <c r="C35" s="80"/>
      <c r="D35" s="114">
        <f>D37+D38+D39</f>
        <v>0</v>
      </c>
      <c r="E35" s="114">
        <f>E37+E38+E39</f>
        <v>0</v>
      </c>
    </row>
    <row r="36" spans="1:5" ht="32.25" thickBot="1">
      <c r="A36" s="78" t="s">
        <v>419</v>
      </c>
      <c r="B36" s="84" t="s">
        <v>420</v>
      </c>
      <c r="C36" s="80"/>
      <c r="D36" s="114">
        <f>D37+D38+D39</f>
        <v>0</v>
      </c>
      <c r="E36" s="114">
        <f>E37+E38+E39</f>
        <v>0</v>
      </c>
    </row>
    <row r="37" spans="1:5" ht="95.25" thickBot="1">
      <c r="A37" s="86" t="s">
        <v>338</v>
      </c>
      <c r="B37" s="81" t="s">
        <v>364</v>
      </c>
      <c r="C37" s="5">
        <v>400</v>
      </c>
      <c r="D37" s="119">
        <v>0</v>
      </c>
      <c r="E37" s="226">
        <v>0</v>
      </c>
    </row>
    <row r="38" spans="1:5" ht="67.5" customHeight="1" thickBot="1">
      <c r="A38" s="93" t="s">
        <v>339</v>
      </c>
      <c r="B38" s="81" t="s">
        <v>340</v>
      </c>
      <c r="C38" s="5">
        <v>400</v>
      </c>
      <c r="D38" s="119">
        <v>0</v>
      </c>
      <c r="E38" s="226">
        <v>0</v>
      </c>
    </row>
    <row r="39" spans="1:5" ht="78.75" customHeight="1" thickBot="1">
      <c r="A39" s="86" t="s">
        <v>342</v>
      </c>
      <c r="B39" s="81" t="s">
        <v>341</v>
      </c>
      <c r="C39" s="2">
        <v>400</v>
      </c>
      <c r="D39" s="119">
        <v>0</v>
      </c>
      <c r="E39" s="226">
        <v>0</v>
      </c>
    </row>
    <row r="40" spans="1:5" ht="32.25" thickBot="1">
      <c r="A40" s="78" t="s">
        <v>223</v>
      </c>
      <c r="B40" s="75" t="s">
        <v>421</v>
      </c>
      <c r="C40" s="80"/>
      <c r="D40" s="114">
        <f>SUM(D42:D44)</f>
        <v>381950</v>
      </c>
      <c r="E40" s="114">
        <f>SUM(E42:E44)</f>
        <v>1638009</v>
      </c>
    </row>
    <row r="41" spans="1:5" ht="32.25" thickBot="1">
      <c r="A41" s="78" t="s">
        <v>422</v>
      </c>
      <c r="B41" s="84" t="s">
        <v>423</v>
      </c>
      <c r="C41" s="80"/>
      <c r="D41" s="114">
        <f>D42+D43+D44</f>
        <v>381950</v>
      </c>
      <c r="E41" s="114">
        <f>E42+E43+E44</f>
        <v>1638009</v>
      </c>
    </row>
    <row r="42" spans="1:5" ht="63.75" thickBot="1">
      <c r="A42" s="86" t="s">
        <v>157</v>
      </c>
      <c r="B42" s="81" t="s">
        <v>424</v>
      </c>
      <c r="C42" s="2">
        <v>200</v>
      </c>
      <c r="D42" s="119">
        <v>190000</v>
      </c>
      <c r="E42" s="226">
        <v>199000</v>
      </c>
    </row>
    <row r="43" spans="1:5" ht="51.75" customHeight="1" thickBot="1">
      <c r="A43" s="86" t="s">
        <v>158</v>
      </c>
      <c r="B43" s="81" t="s">
        <v>425</v>
      </c>
      <c r="C43" s="2">
        <v>200</v>
      </c>
      <c r="D43" s="119">
        <v>191950</v>
      </c>
      <c r="E43" s="226">
        <v>211145</v>
      </c>
    </row>
    <row r="44" spans="1:5" ht="126.75" thickBot="1">
      <c r="A44" s="86" t="s">
        <v>0</v>
      </c>
      <c r="B44" s="81" t="s">
        <v>312</v>
      </c>
      <c r="C44" s="5">
        <v>400</v>
      </c>
      <c r="D44" s="119">
        <v>0</v>
      </c>
      <c r="E44" s="226">
        <v>1227864</v>
      </c>
    </row>
    <row r="45" spans="1:5" ht="48" thickBot="1">
      <c r="A45" s="89" t="s">
        <v>224</v>
      </c>
      <c r="B45" s="75" t="s">
        <v>426</v>
      </c>
      <c r="C45" s="91"/>
      <c r="D45" s="121">
        <f>SUM(D47:D49)</f>
        <v>50000</v>
      </c>
      <c r="E45" s="121">
        <f>SUM(E47:E49)</f>
        <v>60000</v>
      </c>
    </row>
    <row r="46" spans="1:5" ht="48" thickBot="1">
      <c r="A46" s="89" t="s">
        <v>428</v>
      </c>
      <c r="B46" s="84" t="s">
        <v>427</v>
      </c>
      <c r="C46" s="91"/>
      <c r="D46" s="121">
        <f>(D47+D48+D49)</f>
        <v>50000</v>
      </c>
      <c r="E46" s="121">
        <f>(E47+E48+E49)</f>
        <v>60000</v>
      </c>
    </row>
    <row r="47" spans="1:5" ht="60.75" customHeight="1" thickBot="1">
      <c r="A47" s="86" t="s">
        <v>159</v>
      </c>
      <c r="B47" s="81" t="s">
        <v>429</v>
      </c>
      <c r="C47" s="7">
        <v>200</v>
      </c>
      <c r="D47" s="115">
        <v>50000</v>
      </c>
      <c r="E47" s="226">
        <v>60000</v>
      </c>
    </row>
    <row r="48" spans="1:5" ht="63.75" thickBot="1">
      <c r="A48" s="86" t="s">
        <v>593</v>
      </c>
      <c r="B48" s="81" t="s">
        <v>513</v>
      </c>
      <c r="C48" s="7">
        <v>200</v>
      </c>
      <c r="D48" s="115">
        <v>0</v>
      </c>
      <c r="E48" s="226">
        <v>0</v>
      </c>
    </row>
    <row r="49" spans="1:5" ht="70.5" customHeight="1" thickBot="1">
      <c r="A49" s="93" t="s">
        <v>160</v>
      </c>
      <c r="B49" s="81" t="s">
        <v>430</v>
      </c>
      <c r="C49" s="2">
        <v>200</v>
      </c>
      <c r="D49" s="120">
        <v>0</v>
      </c>
      <c r="E49" s="136">
        <v>0</v>
      </c>
    </row>
    <row r="50" spans="1:5" ht="34.5" customHeight="1" thickBot="1">
      <c r="A50" s="78" t="s">
        <v>371</v>
      </c>
      <c r="B50" s="75" t="s">
        <v>431</v>
      </c>
      <c r="C50" s="80"/>
      <c r="D50" s="114">
        <f>SUM(D52:D54)</f>
        <v>221838.5</v>
      </c>
      <c r="E50" s="114">
        <f>SUM(E52:E54)</f>
        <v>297328.09999999998</v>
      </c>
    </row>
    <row r="51" spans="1:5" ht="48.75" customHeight="1" thickBot="1">
      <c r="A51" s="78" t="s">
        <v>432</v>
      </c>
      <c r="B51" s="84" t="s">
        <v>433</v>
      </c>
      <c r="C51" s="80"/>
      <c r="D51" s="114">
        <f>D52+D53+D54</f>
        <v>221838.5</v>
      </c>
      <c r="E51" s="114">
        <f>E52+E53+E54</f>
        <v>297328.09999999998</v>
      </c>
    </row>
    <row r="52" spans="1:5" ht="69" customHeight="1" thickBot="1">
      <c r="A52" s="86" t="s">
        <v>161</v>
      </c>
      <c r="B52" s="81" t="s">
        <v>434</v>
      </c>
      <c r="C52" s="2">
        <v>200</v>
      </c>
      <c r="D52" s="34">
        <v>0</v>
      </c>
      <c r="E52" s="136">
        <v>0</v>
      </c>
    </row>
    <row r="53" spans="1:5" ht="48" thickBot="1">
      <c r="A53" s="86" t="s">
        <v>162</v>
      </c>
      <c r="B53" s="81" t="s">
        <v>435</v>
      </c>
      <c r="C53" s="2">
        <v>800</v>
      </c>
      <c r="D53" s="119">
        <v>0</v>
      </c>
      <c r="E53" s="136">
        <v>0</v>
      </c>
    </row>
    <row r="54" spans="1:5" ht="36.75" customHeight="1" thickBot="1">
      <c r="A54" s="241" t="s">
        <v>582</v>
      </c>
      <c r="B54" s="81" t="s">
        <v>583</v>
      </c>
      <c r="C54" s="2">
        <v>200</v>
      </c>
      <c r="D54" s="119">
        <v>221838.5</v>
      </c>
      <c r="E54" s="226">
        <v>297328.09999999998</v>
      </c>
    </row>
    <row r="55" spans="1:5" ht="68.25" customHeight="1" thickBot="1">
      <c r="A55" s="95" t="s">
        <v>372</v>
      </c>
      <c r="B55" s="75" t="s">
        <v>436</v>
      </c>
      <c r="C55" s="76"/>
      <c r="D55" s="116">
        <f>D56</f>
        <v>128000</v>
      </c>
      <c r="E55" s="116">
        <f>E56</f>
        <v>128000</v>
      </c>
    </row>
    <row r="56" spans="1:5" ht="48" thickBot="1">
      <c r="A56" s="92" t="s">
        <v>387</v>
      </c>
      <c r="B56" s="75" t="s">
        <v>437</v>
      </c>
      <c r="C56" s="96"/>
      <c r="D56" s="122">
        <f>SUM(D58:D60)</f>
        <v>128000</v>
      </c>
      <c r="E56" s="122">
        <f>SUM(E58:E60)</f>
        <v>128000</v>
      </c>
    </row>
    <row r="57" spans="1:5" ht="48" thickBot="1">
      <c r="A57" s="78" t="s">
        <v>438</v>
      </c>
      <c r="B57" s="84" t="s">
        <v>439</v>
      </c>
      <c r="C57" s="96"/>
      <c r="D57" s="114">
        <f>D58+D59+D60</f>
        <v>128000</v>
      </c>
      <c r="E57" s="114">
        <f>E58+E59+E60</f>
        <v>128000</v>
      </c>
    </row>
    <row r="58" spans="1:5" ht="63.75" thickBot="1">
      <c r="A58" s="86" t="s">
        <v>163</v>
      </c>
      <c r="B58" s="81" t="s">
        <v>440</v>
      </c>
      <c r="C58" s="2">
        <v>200</v>
      </c>
      <c r="D58" s="34">
        <v>0</v>
      </c>
      <c r="E58" s="226">
        <v>0</v>
      </c>
    </row>
    <row r="59" spans="1:5" ht="79.5" thickBot="1">
      <c r="A59" s="93" t="s">
        <v>164</v>
      </c>
      <c r="B59" s="81" t="s">
        <v>441</v>
      </c>
      <c r="C59" s="2">
        <v>200</v>
      </c>
      <c r="D59" s="88">
        <v>128000</v>
      </c>
      <c r="E59" s="226">
        <v>128000</v>
      </c>
    </row>
    <row r="60" spans="1:5" ht="48" thickBot="1">
      <c r="A60" s="86" t="s">
        <v>165</v>
      </c>
      <c r="B60" s="81" t="s">
        <v>442</v>
      </c>
      <c r="C60" s="2">
        <v>200</v>
      </c>
      <c r="D60" s="119">
        <v>0</v>
      </c>
      <c r="E60" s="136"/>
    </row>
    <row r="61" spans="1:5" ht="48" thickBot="1">
      <c r="A61" s="74" t="s">
        <v>245</v>
      </c>
      <c r="B61" s="75" t="s">
        <v>443</v>
      </c>
      <c r="C61" s="76"/>
      <c r="D61" s="116">
        <f>D62+D66+D69</f>
        <v>2443838.2999999998</v>
      </c>
      <c r="E61" s="116">
        <f>E62+E66+E69</f>
        <v>2095746.7</v>
      </c>
    </row>
    <row r="62" spans="1:5" ht="48" thickBot="1">
      <c r="A62" s="89" t="s">
        <v>246</v>
      </c>
      <c r="B62" s="75" t="s">
        <v>444</v>
      </c>
      <c r="C62" s="91"/>
      <c r="D62" s="123">
        <f>SUM(D64:D65)</f>
        <v>1475658</v>
      </c>
      <c r="E62" s="123">
        <f>SUM(E64:E65)</f>
        <v>1326621</v>
      </c>
    </row>
    <row r="63" spans="1:5" ht="16.5" thickBot="1">
      <c r="A63" s="92" t="s">
        <v>445</v>
      </c>
      <c r="B63" s="84" t="s">
        <v>446</v>
      </c>
      <c r="C63" s="91"/>
      <c r="D63" s="123">
        <f>D64+D65</f>
        <v>1475658</v>
      </c>
      <c r="E63" s="123">
        <f>E64+E65</f>
        <v>1326621</v>
      </c>
    </row>
    <row r="64" spans="1:5" s="66" customFormat="1" ht="48" thickBot="1">
      <c r="A64" s="86" t="s">
        <v>166</v>
      </c>
      <c r="B64" s="81" t="s">
        <v>447</v>
      </c>
      <c r="C64" s="97">
        <v>200</v>
      </c>
      <c r="D64" s="124">
        <v>1200000</v>
      </c>
      <c r="E64" s="264">
        <v>1250000</v>
      </c>
    </row>
    <row r="65" spans="1:5" s="66" customFormat="1" ht="63.75" customHeight="1" thickBot="1">
      <c r="A65" s="86" t="s">
        <v>167</v>
      </c>
      <c r="B65" s="81" t="s">
        <v>448</v>
      </c>
      <c r="C65" s="97">
        <v>200</v>
      </c>
      <c r="D65" s="125">
        <v>275658</v>
      </c>
      <c r="E65" s="264">
        <v>76621</v>
      </c>
    </row>
    <row r="66" spans="1:5" ht="48" thickBot="1">
      <c r="A66" s="253" t="s">
        <v>73</v>
      </c>
      <c r="B66" s="244" t="s">
        <v>449</v>
      </c>
      <c r="C66" s="248"/>
      <c r="D66" s="259">
        <f>D67</f>
        <v>170000</v>
      </c>
      <c r="E66" s="261">
        <f>E67</f>
        <v>170000</v>
      </c>
    </row>
    <row r="67" spans="1:5" ht="32.25" thickBot="1">
      <c r="A67" s="260" t="s">
        <v>450</v>
      </c>
      <c r="B67" s="234" t="s">
        <v>318</v>
      </c>
      <c r="C67" s="235"/>
      <c r="D67" s="258">
        <f>D68</f>
        <v>170000</v>
      </c>
      <c r="E67" s="261">
        <f>E68</f>
        <v>170000</v>
      </c>
    </row>
    <row r="68" spans="1:5" ht="48" thickBot="1">
      <c r="A68" s="93" t="s">
        <v>168</v>
      </c>
      <c r="B68" s="81" t="s">
        <v>541</v>
      </c>
      <c r="C68" s="99"/>
      <c r="D68" s="128">
        <v>170000</v>
      </c>
      <c r="E68" s="226">
        <v>170000</v>
      </c>
    </row>
    <row r="69" spans="1:5" ht="32.25" thickBot="1">
      <c r="A69" s="233" t="s">
        <v>74</v>
      </c>
      <c r="B69" s="244" t="s">
        <v>451</v>
      </c>
      <c r="C69" s="235"/>
      <c r="D69" s="258">
        <f>SUM(D71)</f>
        <v>798180.3</v>
      </c>
      <c r="E69" s="261">
        <f>E70</f>
        <v>599125.69999999995</v>
      </c>
    </row>
    <row r="70" spans="1:5" ht="32.25" thickBot="1">
      <c r="A70" s="233" t="s">
        <v>452</v>
      </c>
      <c r="B70" s="234" t="s">
        <v>453</v>
      </c>
      <c r="C70" s="235"/>
      <c r="D70" s="258">
        <f>D71</f>
        <v>798180.3</v>
      </c>
      <c r="E70" s="261">
        <f>E71</f>
        <v>599125.69999999995</v>
      </c>
    </row>
    <row r="71" spans="1:5" ht="79.5" thickBot="1">
      <c r="A71" s="86" t="s">
        <v>169</v>
      </c>
      <c r="B71" s="81" t="s">
        <v>454</v>
      </c>
      <c r="C71" s="2">
        <v>200</v>
      </c>
      <c r="D71" s="120">
        <v>798180.3</v>
      </c>
      <c r="E71" s="226">
        <v>599125.69999999995</v>
      </c>
    </row>
    <row r="72" spans="1:5" ht="48" thickBot="1">
      <c r="A72" s="256" t="s">
        <v>75</v>
      </c>
      <c r="B72" s="244" t="s">
        <v>455</v>
      </c>
      <c r="C72" s="252"/>
      <c r="D72" s="245">
        <f>D73+D80+D87+D90</f>
        <v>3479800</v>
      </c>
      <c r="E72" s="245">
        <f>E73+E80+E87+E90</f>
        <v>3290600</v>
      </c>
    </row>
    <row r="73" spans="1:5" ht="48" thickBot="1">
      <c r="A73" s="253" t="s">
        <v>76</v>
      </c>
      <c r="B73" s="244" t="s">
        <v>456</v>
      </c>
      <c r="C73" s="248"/>
      <c r="D73" s="257">
        <f>SUM(D75:D79)</f>
        <v>2752411</v>
      </c>
      <c r="E73" s="257">
        <f>SUM(E75:E79)</f>
        <v>2563211</v>
      </c>
    </row>
    <row r="74" spans="1:5" ht="23.25" customHeight="1" thickBot="1">
      <c r="A74" s="233" t="s">
        <v>458</v>
      </c>
      <c r="B74" s="234" t="s">
        <v>457</v>
      </c>
      <c r="C74" s="235"/>
      <c r="D74" s="250">
        <f>D75+D76+D77+D78+D79</f>
        <v>2752411</v>
      </c>
      <c r="E74" s="250">
        <f>E75+E76+E77+E78+E79</f>
        <v>2563211</v>
      </c>
    </row>
    <row r="75" spans="1:5" ht="92.25" customHeight="1" thickBot="1">
      <c r="A75" s="101" t="s">
        <v>460</v>
      </c>
      <c r="B75" s="81" t="s">
        <v>459</v>
      </c>
      <c r="C75" s="5">
        <v>100</v>
      </c>
      <c r="D75" s="119">
        <v>1703378</v>
      </c>
      <c r="E75" s="226">
        <v>1703378</v>
      </c>
    </row>
    <row r="76" spans="1:5" ht="127.5" customHeight="1" thickBot="1">
      <c r="A76" s="101" t="s">
        <v>343</v>
      </c>
      <c r="B76" s="81" t="s">
        <v>359</v>
      </c>
      <c r="C76" s="5">
        <v>100</v>
      </c>
      <c r="D76" s="119">
        <v>0</v>
      </c>
      <c r="E76" s="226">
        <v>0</v>
      </c>
    </row>
    <row r="77" spans="1:5" ht="158.25" thickBot="1">
      <c r="A77" s="93" t="s">
        <v>461</v>
      </c>
      <c r="B77" s="81" t="s">
        <v>310</v>
      </c>
      <c r="C77" s="5">
        <v>100</v>
      </c>
      <c r="D77" s="119">
        <v>0</v>
      </c>
      <c r="E77" s="226">
        <v>0</v>
      </c>
    </row>
    <row r="78" spans="1:5" ht="63.75" thickBot="1">
      <c r="A78" s="10" t="s">
        <v>462</v>
      </c>
      <c r="B78" s="81" t="s">
        <v>459</v>
      </c>
      <c r="C78" s="5">
        <v>200</v>
      </c>
      <c r="D78" s="119">
        <v>1002933</v>
      </c>
      <c r="E78" s="226">
        <v>813733</v>
      </c>
    </row>
    <row r="79" spans="1:5" ht="48" thickBot="1">
      <c r="A79" s="9" t="s">
        <v>463</v>
      </c>
      <c r="B79" s="81" t="s">
        <v>459</v>
      </c>
      <c r="C79" s="5">
        <v>800</v>
      </c>
      <c r="D79" s="119">
        <v>46100</v>
      </c>
      <c r="E79" s="226">
        <v>46100</v>
      </c>
    </row>
    <row r="80" spans="1:5" ht="32.25" thickBot="1">
      <c r="A80" s="233" t="s">
        <v>288</v>
      </c>
      <c r="B80" s="244" t="s">
        <v>465</v>
      </c>
      <c r="C80" s="235"/>
      <c r="D80" s="236">
        <f>D81</f>
        <v>551323</v>
      </c>
      <c r="E80" s="242">
        <f>E81</f>
        <v>551323</v>
      </c>
    </row>
    <row r="81" spans="1:5" ht="32.25" thickBot="1">
      <c r="A81" s="233" t="s">
        <v>464</v>
      </c>
      <c r="B81" s="234" t="s">
        <v>466</v>
      </c>
      <c r="C81" s="235"/>
      <c r="D81" s="236">
        <f>D82+D83+D84+D85+D86</f>
        <v>551323</v>
      </c>
      <c r="E81" s="242">
        <f>E82+E83+E84+E85+E86</f>
        <v>551323</v>
      </c>
    </row>
    <row r="82" spans="1:5" ht="95.25" thickBot="1">
      <c r="A82" s="9" t="s">
        <v>468</v>
      </c>
      <c r="B82" s="81" t="s">
        <v>467</v>
      </c>
      <c r="C82" s="2">
        <v>100</v>
      </c>
      <c r="D82" s="119">
        <v>515723</v>
      </c>
      <c r="E82" s="226">
        <v>515723</v>
      </c>
    </row>
    <row r="83" spans="1:5" ht="126" customHeight="1" thickBot="1">
      <c r="A83" s="146" t="s">
        <v>343</v>
      </c>
      <c r="B83" s="81" t="s">
        <v>358</v>
      </c>
      <c r="C83" s="5">
        <v>100</v>
      </c>
      <c r="D83" s="119">
        <v>0</v>
      </c>
      <c r="E83" s="226">
        <v>0</v>
      </c>
    </row>
    <row r="84" spans="1:5" ht="158.25" thickBot="1">
      <c r="A84" s="9" t="s">
        <v>469</v>
      </c>
      <c r="B84" s="2" t="s">
        <v>319</v>
      </c>
      <c r="C84" s="5">
        <v>100</v>
      </c>
      <c r="D84" s="119">
        <v>0</v>
      </c>
      <c r="E84" s="226">
        <v>0</v>
      </c>
    </row>
    <row r="85" spans="1:5" ht="48" thickBot="1">
      <c r="A85" s="10" t="s">
        <v>470</v>
      </c>
      <c r="B85" s="87" t="s">
        <v>467</v>
      </c>
      <c r="C85" s="7">
        <v>200</v>
      </c>
      <c r="D85" s="115">
        <v>35600</v>
      </c>
      <c r="E85" s="136">
        <v>35600</v>
      </c>
    </row>
    <row r="86" spans="1:5" ht="63.75" thickBot="1">
      <c r="A86" s="93" t="s">
        <v>471</v>
      </c>
      <c r="B86" s="81" t="s">
        <v>309</v>
      </c>
      <c r="C86" s="7">
        <v>200</v>
      </c>
      <c r="D86" s="115">
        <v>0</v>
      </c>
      <c r="E86" s="226">
        <v>0</v>
      </c>
    </row>
    <row r="87" spans="1:5" ht="48" thickBot="1">
      <c r="A87" s="253" t="s">
        <v>289</v>
      </c>
      <c r="B87" s="244" t="s">
        <v>472</v>
      </c>
      <c r="C87" s="254"/>
      <c r="D87" s="255">
        <f>SUM(D89)</f>
        <v>116066</v>
      </c>
      <c r="E87" s="242">
        <f>E88</f>
        <v>116066</v>
      </c>
    </row>
    <row r="88" spans="1:5" ht="32.25" thickBot="1">
      <c r="A88" s="233" t="s">
        <v>473</v>
      </c>
      <c r="B88" s="234" t="s">
        <v>474</v>
      </c>
      <c r="C88" s="235"/>
      <c r="D88" s="236">
        <f>D89</f>
        <v>116066</v>
      </c>
      <c r="E88" s="242">
        <f>E89</f>
        <v>116066</v>
      </c>
    </row>
    <row r="89" spans="1:5" ht="79.5" thickBot="1">
      <c r="A89" s="9" t="s">
        <v>475</v>
      </c>
      <c r="B89" s="81" t="s">
        <v>476</v>
      </c>
      <c r="C89" s="5">
        <v>200</v>
      </c>
      <c r="D89" s="119">
        <v>116066</v>
      </c>
      <c r="E89" s="226">
        <v>116066</v>
      </c>
    </row>
    <row r="90" spans="1:5" ht="32.25" thickBot="1">
      <c r="A90" s="233" t="s">
        <v>567</v>
      </c>
      <c r="B90" s="234" t="s">
        <v>571</v>
      </c>
      <c r="C90" s="235"/>
      <c r="D90" s="236">
        <f>D91</f>
        <v>60000</v>
      </c>
      <c r="E90" s="236">
        <f>E91</f>
        <v>60000</v>
      </c>
    </row>
    <row r="91" spans="1:5" ht="32.25" thickBot="1">
      <c r="A91" s="233" t="s">
        <v>568</v>
      </c>
      <c r="B91" s="234" t="s">
        <v>585</v>
      </c>
      <c r="C91" s="235"/>
      <c r="D91" s="236">
        <f>D92</f>
        <v>60000</v>
      </c>
      <c r="E91" s="236">
        <f>E92</f>
        <v>60000</v>
      </c>
    </row>
    <row r="92" spans="1:5" ht="32.25" thickBot="1">
      <c r="A92" s="217" t="s">
        <v>569</v>
      </c>
      <c r="B92" s="81" t="s">
        <v>570</v>
      </c>
      <c r="C92" s="218">
        <v>200</v>
      </c>
      <c r="D92" s="119">
        <v>60000</v>
      </c>
      <c r="E92" s="226">
        <v>60000</v>
      </c>
    </row>
    <row r="93" spans="1:5" ht="48" thickBot="1">
      <c r="A93" s="243" t="s">
        <v>290</v>
      </c>
      <c r="B93" s="244" t="s">
        <v>477</v>
      </c>
      <c r="C93" s="252"/>
      <c r="D93" s="245">
        <f>D94+D105</f>
        <v>4624218.2</v>
      </c>
      <c r="E93" s="261">
        <f>E94+E105</f>
        <v>4624218.2</v>
      </c>
    </row>
    <row r="94" spans="1:5" ht="48" thickBot="1">
      <c r="A94" s="233" t="s">
        <v>291</v>
      </c>
      <c r="B94" s="244" t="s">
        <v>478</v>
      </c>
      <c r="C94" s="235"/>
      <c r="D94" s="236">
        <f>SUM(D96:D104)</f>
        <v>4582018.2</v>
      </c>
      <c r="E94" s="261">
        <f>E95</f>
        <v>4583018.2</v>
      </c>
    </row>
    <row r="95" spans="1:5" ht="32.25" thickBot="1">
      <c r="A95" s="233" t="s">
        <v>479</v>
      </c>
      <c r="B95" s="234" t="s">
        <v>480</v>
      </c>
      <c r="C95" s="235"/>
      <c r="D95" s="236">
        <f>D96+D97+D98+D99+D100+D101+D103+D104+D102</f>
        <v>4582018.2</v>
      </c>
      <c r="E95" s="261">
        <f>E96+E97+E98+E99+E100+E101+E103+E104+E102</f>
        <v>4583018.2</v>
      </c>
    </row>
    <row r="96" spans="1:5" ht="84" customHeight="1" thickBot="1">
      <c r="A96" s="9" t="s">
        <v>482</v>
      </c>
      <c r="B96" s="81" t="s">
        <v>481</v>
      </c>
      <c r="C96" s="2">
        <v>100</v>
      </c>
      <c r="D96" s="119">
        <v>2821315</v>
      </c>
      <c r="E96" s="226">
        <v>2821315</v>
      </c>
    </row>
    <row r="97" spans="1:15" ht="65.25" customHeight="1" thickBot="1">
      <c r="A97" s="9" t="s">
        <v>484</v>
      </c>
      <c r="B97" s="5" t="s">
        <v>483</v>
      </c>
      <c r="C97" s="5">
        <v>200</v>
      </c>
      <c r="D97" s="119">
        <v>636419.04</v>
      </c>
      <c r="E97" s="226">
        <v>636419.04</v>
      </c>
    </row>
    <row r="98" spans="1:15" ht="48" customHeight="1" thickBot="1">
      <c r="A98" s="9" t="s">
        <v>485</v>
      </c>
      <c r="B98" s="5" t="s">
        <v>483</v>
      </c>
      <c r="C98" s="5">
        <v>800</v>
      </c>
      <c r="D98" s="119">
        <v>50900</v>
      </c>
      <c r="E98" s="226">
        <v>50900</v>
      </c>
    </row>
    <row r="99" spans="1:15" ht="95.25" thickBot="1">
      <c r="A99" s="9" t="s">
        <v>313</v>
      </c>
      <c r="B99" s="87" t="s">
        <v>486</v>
      </c>
      <c r="C99" s="2">
        <v>100</v>
      </c>
      <c r="D99" s="119">
        <v>859424.16</v>
      </c>
      <c r="E99" s="208">
        <v>859424.16</v>
      </c>
    </row>
    <row r="100" spans="1:15" ht="51.75" customHeight="1" thickBot="1">
      <c r="A100" s="102" t="s">
        <v>1</v>
      </c>
      <c r="B100" s="81" t="s">
        <v>487</v>
      </c>
      <c r="C100" s="5">
        <v>500</v>
      </c>
      <c r="D100" s="119">
        <v>0</v>
      </c>
      <c r="E100" s="226">
        <v>0</v>
      </c>
    </row>
    <row r="101" spans="1:15" ht="79.5" thickBot="1">
      <c r="A101" s="9" t="s">
        <v>489</v>
      </c>
      <c r="B101" s="81" t="s">
        <v>488</v>
      </c>
      <c r="C101" s="5">
        <v>200</v>
      </c>
      <c r="D101" s="119">
        <v>17000</v>
      </c>
      <c r="E101" s="226">
        <v>18000</v>
      </c>
    </row>
    <row r="102" spans="1:15" ht="48" thickBot="1">
      <c r="A102" s="284" t="s">
        <v>629</v>
      </c>
      <c r="B102" s="81" t="s">
        <v>630</v>
      </c>
      <c r="C102" s="282">
        <v>200</v>
      </c>
      <c r="D102" s="119">
        <v>51120</v>
      </c>
      <c r="E102" s="226">
        <v>51120</v>
      </c>
    </row>
    <row r="103" spans="1:15" ht="63.75" thickBot="1">
      <c r="A103" s="9" t="s">
        <v>491</v>
      </c>
      <c r="B103" s="81" t="s">
        <v>631</v>
      </c>
      <c r="C103" s="5">
        <v>200</v>
      </c>
      <c r="D103" s="119">
        <v>73840</v>
      </c>
      <c r="E103" s="226">
        <v>73840</v>
      </c>
    </row>
    <row r="104" spans="1:15" ht="79.5" thickBot="1">
      <c r="A104" s="9" t="s">
        <v>493</v>
      </c>
      <c r="B104" s="81" t="s">
        <v>492</v>
      </c>
      <c r="C104" s="5">
        <v>300</v>
      </c>
      <c r="D104" s="119">
        <v>72000</v>
      </c>
      <c r="E104" s="226">
        <v>72000</v>
      </c>
    </row>
    <row r="105" spans="1:15" ht="32.25" thickBot="1">
      <c r="A105" s="233" t="s">
        <v>292</v>
      </c>
      <c r="B105" s="244" t="s">
        <v>495</v>
      </c>
      <c r="C105" s="235"/>
      <c r="D105" s="236">
        <f>D106</f>
        <v>42200</v>
      </c>
      <c r="E105" s="242">
        <f>E106</f>
        <v>41200</v>
      </c>
    </row>
    <row r="106" spans="1:15" ht="32.25" thickBot="1">
      <c r="A106" s="233" t="s">
        <v>494</v>
      </c>
      <c r="B106" s="244" t="s">
        <v>496</v>
      </c>
      <c r="C106" s="235"/>
      <c r="D106" s="236">
        <f>D107+ D108 +D109</f>
        <v>42200</v>
      </c>
      <c r="E106" s="242">
        <f>E107+E108+E109</f>
        <v>41200</v>
      </c>
    </row>
    <row r="107" spans="1:15" ht="79.5" thickBot="1">
      <c r="A107" s="9" t="s">
        <v>498</v>
      </c>
      <c r="B107" s="81" t="s">
        <v>497</v>
      </c>
      <c r="C107" s="5">
        <v>200</v>
      </c>
      <c r="D107" s="119">
        <v>34000</v>
      </c>
      <c r="E107" s="226">
        <v>33000</v>
      </c>
    </row>
    <row r="108" spans="1:15" ht="59.25" customHeight="1" thickBot="1">
      <c r="A108" s="103" t="s">
        <v>356</v>
      </c>
      <c r="B108" s="81" t="s">
        <v>357</v>
      </c>
      <c r="C108" s="6">
        <v>100</v>
      </c>
      <c r="D108" s="119">
        <v>0</v>
      </c>
      <c r="E108" s="226">
        <v>0</v>
      </c>
    </row>
    <row r="109" spans="1:15" ht="63.75" thickBot="1">
      <c r="A109" s="103" t="s">
        <v>500</v>
      </c>
      <c r="B109" s="81" t="s">
        <v>499</v>
      </c>
      <c r="C109" s="6">
        <v>800</v>
      </c>
      <c r="D109" s="119">
        <v>8200</v>
      </c>
      <c r="E109" s="226">
        <v>8200</v>
      </c>
    </row>
    <row r="110" spans="1:15" ht="32.25" thickBot="1">
      <c r="A110" s="249" t="s">
        <v>501</v>
      </c>
      <c r="B110" s="244" t="s">
        <v>502</v>
      </c>
      <c r="C110" s="248"/>
      <c r="D110" s="250">
        <f t="shared" ref="D110:E112" si="0">D111</f>
        <v>120000</v>
      </c>
      <c r="E110" s="261">
        <f t="shared" si="0"/>
        <v>120000</v>
      </c>
    </row>
    <row r="111" spans="1:15" ht="32.25" thickBot="1">
      <c r="A111" s="249" t="s">
        <v>504</v>
      </c>
      <c r="B111" s="244" t="s">
        <v>503</v>
      </c>
      <c r="C111" s="248"/>
      <c r="D111" s="236">
        <f t="shared" si="0"/>
        <v>120000</v>
      </c>
      <c r="E111" s="261">
        <f t="shared" si="0"/>
        <v>120000</v>
      </c>
    </row>
    <row r="112" spans="1:15" s="70" customFormat="1" ht="32.25" thickBot="1">
      <c r="A112" s="251" t="s">
        <v>506</v>
      </c>
      <c r="B112" s="234" t="s">
        <v>505</v>
      </c>
      <c r="C112" s="248"/>
      <c r="D112" s="236">
        <f t="shared" si="0"/>
        <v>120000</v>
      </c>
      <c r="E112" s="261">
        <f t="shared" si="0"/>
        <v>120000</v>
      </c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</row>
    <row r="113" spans="1:5" ht="63.75" thickBot="1">
      <c r="A113" s="93" t="s">
        <v>171</v>
      </c>
      <c r="B113" s="81" t="s">
        <v>320</v>
      </c>
      <c r="C113" s="2">
        <v>800</v>
      </c>
      <c r="D113" s="119">
        <v>120000</v>
      </c>
      <c r="E113" s="226">
        <v>120000</v>
      </c>
    </row>
    <row r="114" spans="1:5" ht="48" thickBot="1">
      <c r="A114" s="262" t="s">
        <v>573</v>
      </c>
      <c r="B114" s="244" t="s">
        <v>577</v>
      </c>
      <c r="C114" s="252"/>
      <c r="D114" s="245">
        <f t="shared" ref="D114:E116" si="1">D115</f>
        <v>4000</v>
      </c>
      <c r="E114" s="245">
        <f t="shared" si="1"/>
        <v>4000</v>
      </c>
    </row>
    <row r="115" spans="1:5" ht="32.25" thickBot="1">
      <c r="A115" s="238" t="s">
        <v>574</v>
      </c>
      <c r="B115" s="234" t="s">
        <v>578</v>
      </c>
      <c r="C115" s="235"/>
      <c r="D115" s="236">
        <f t="shared" si="1"/>
        <v>4000</v>
      </c>
      <c r="E115" s="236">
        <f t="shared" si="1"/>
        <v>4000</v>
      </c>
    </row>
    <row r="116" spans="1:5" ht="16.5" thickBot="1">
      <c r="A116" s="238" t="s">
        <v>575</v>
      </c>
      <c r="B116" s="234" t="s">
        <v>579</v>
      </c>
      <c r="C116" s="235"/>
      <c r="D116" s="236">
        <f t="shared" si="1"/>
        <v>4000</v>
      </c>
      <c r="E116" s="236">
        <f t="shared" si="1"/>
        <v>4000</v>
      </c>
    </row>
    <row r="117" spans="1:5" ht="48" thickBot="1">
      <c r="A117" s="237" t="s">
        <v>584</v>
      </c>
      <c r="B117" s="81" t="s">
        <v>580</v>
      </c>
      <c r="C117" s="218">
        <v>200</v>
      </c>
      <c r="D117" s="119">
        <v>4000</v>
      </c>
      <c r="E117" s="226">
        <v>4000</v>
      </c>
    </row>
    <row r="118" spans="1:5" ht="63.75" thickBot="1">
      <c r="A118" s="243" t="s">
        <v>119</v>
      </c>
      <c r="B118" s="244" t="s">
        <v>507</v>
      </c>
      <c r="C118" s="235"/>
      <c r="D118" s="245">
        <f>D119</f>
        <v>20000</v>
      </c>
      <c r="E118" s="261">
        <f>E119</f>
        <v>20000</v>
      </c>
    </row>
    <row r="119" spans="1:5" ht="16.5" thickBot="1">
      <c r="A119" s="233" t="s">
        <v>120</v>
      </c>
      <c r="B119" s="234" t="s">
        <v>508</v>
      </c>
      <c r="C119" s="235"/>
      <c r="D119" s="236">
        <f>D120</f>
        <v>20000</v>
      </c>
      <c r="E119" s="261">
        <f>E120</f>
        <v>20000</v>
      </c>
    </row>
    <row r="120" spans="1:5" ht="33.75" customHeight="1" thickBot="1">
      <c r="A120" s="102" t="s">
        <v>308</v>
      </c>
      <c r="B120" s="81" t="s">
        <v>324</v>
      </c>
      <c r="C120" s="5">
        <v>700</v>
      </c>
      <c r="D120" s="119">
        <v>20000</v>
      </c>
      <c r="E120" s="226">
        <v>20000</v>
      </c>
    </row>
    <row r="121" spans="1:5" ht="63.75" thickBot="1">
      <c r="A121" s="243" t="s">
        <v>121</v>
      </c>
      <c r="B121" s="244" t="s">
        <v>509</v>
      </c>
      <c r="C121" s="235"/>
      <c r="D121" s="245">
        <f>D122</f>
        <v>138700</v>
      </c>
      <c r="E121" s="261">
        <f>E122</f>
        <v>138700</v>
      </c>
    </row>
    <row r="122" spans="1:5" ht="16.5" thickBot="1">
      <c r="A122" s="233" t="s">
        <v>120</v>
      </c>
      <c r="B122" s="244" t="s">
        <v>321</v>
      </c>
      <c r="C122" s="235"/>
      <c r="D122" s="236">
        <f>D123+D124</f>
        <v>138700</v>
      </c>
      <c r="E122" s="261">
        <f>E123+E124</f>
        <v>138700</v>
      </c>
    </row>
    <row r="123" spans="1:5" ht="111" thickBot="1">
      <c r="A123" s="93" t="s">
        <v>511</v>
      </c>
      <c r="B123" s="108" t="s">
        <v>510</v>
      </c>
      <c r="C123" s="5">
        <v>100</v>
      </c>
      <c r="D123" s="119">
        <v>138700</v>
      </c>
      <c r="E123" s="226">
        <v>138700</v>
      </c>
    </row>
    <row r="124" spans="1:5" ht="63.75" thickBot="1">
      <c r="A124" s="10" t="s">
        <v>2</v>
      </c>
      <c r="B124" s="6" t="s">
        <v>512</v>
      </c>
      <c r="C124" s="5">
        <v>200</v>
      </c>
      <c r="D124" s="119">
        <v>0</v>
      </c>
      <c r="E124" s="226">
        <v>0</v>
      </c>
    </row>
    <row r="125" spans="1:5" ht="79.5" thickBot="1">
      <c r="A125" s="109" t="s">
        <v>515</v>
      </c>
      <c r="B125" s="110" t="s">
        <v>514</v>
      </c>
      <c r="C125" s="107"/>
      <c r="D125" s="131">
        <f>D126</f>
        <v>0</v>
      </c>
      <c r="E125" s="131">
        <f>E126</f>
        <v>0</v>
      </c>
    </row>
    <row r="126" spans="1:5" ht="16.5" thickBot="1">
      <c r="A126" s="246" t="s">
        <v>120</v>
      </c>
      <c r="B126" s="247" t="s">
        <v>516</v>
      </c>
      <c r="C126" s="248">
        <v>0</v>
      </c>
      <c r="D126" s="236">
        <f>D127</f>
        <v>0</v>
      </c>
      <c r="E126" s="261">
        <f>E127</f>
        <v>0</v>
      </c>
    </row>
    <row r="127" spans="1:5" ht="79.5" thickBot="1">
      <c r="A127" s="113" t="s">
        <v>170</v>
      </c>
      <c r="B127" s="81" t="s">
        <v>517</v>
      </c>
      <c r="C127" s="2">
        <v>200</v>
      </c>
      <c r="D127" s="119">
        <v>0</v>
      </c>
      <c r="E127" s="226">
        <v>0</v>
      </c>
    </row>
    <row r="128" spans="1:5" ht="16.5" thickBot="1">
      <c r="A128" s="74" t="s">
        <v>122</v>
      </c>
      <c r="B128" s="80"/>
      <c r="C128" s="80"/>
      <c r="D128" s="269">
        <f>D10+D25+D34+D55+D61+D72+D93+D110+D118+D121+D125+D114</f>
        <v>13568028.48</v>
      </c>
      <c r="E128" s="269">
        <f>E10+E25+E34+E55+E61+E72+E93+E110+E118+E121+E125+E114</f>
        <v>14540760.390000001</v>
      </c>
    </row>
    <row r="144" ht="22.9" customHeight="1"/>
  </sheetData>
  <mergeCells count="3">
    <mergeCell ref="C4:D4"/>
    <mergeCell ref="A6:D6"/>
    <mergeCell ref="D8:E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698"/>
  <sheetViews>
    <sheetView topLeftCell="A75" zoomScale="75" workbookViewId="0">
      <selection activeCell="G83" sqref="G83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66" t="s">
        <v>609</v>
      </c>
      <c r="H1" s="64"/>
      <c r="I1" s="64"/>
      <c r="J1" s="64"/>
      <c r="K1" s="64"/>
      <c r="L1" s="64"/>
      <c r="M1" s="64"/>
      <c r="N1" s="64"/>
    </row>
    <row r="2" spans="1:14">
      <c r="G2" s="1" t="s">
        <v>534</v>
      </c>
      <c r="H2" s="64"/>
      <c r="I2" s="64"/>
      <c r="J2" s="64"/>
      <c r="K2" s="64"/>
      <c r="L2" s="64"/>
      <c r="M2" s="64"/>
      <c r="N2" s="64"/>
    </row>
    <row r="3" spans="1:14">
      <c r="G3" s="1" t="s">
        <v>226</v>
      </c>
      <c r="H3" s="64"/>
      <c r="I3" s="64"/>
      <c r="J3" s="64"/>
      <c r="K3" s="64"/>
      <c r="L3" s="64"/>
      <c r="M3" s="64"/>
      <c r="N3" s="64"/>
    </row>
    <row r="4" spans="1:14">
      <c r="F4" s="352" t="s">
        <v>640</v>
      </c>
      <c r="G4" s="352"/>
      <c r="H4" s="64"/>
      <c r="I4" s="64"/>
      <c r="J4" s="64"/>
      <c r="K4" s="64"/>
      <c r="L4" s="64"/>
      <c r="M4" s="64"/>
      <c r="N4" s="64"/>
    </row>
    <row r="5" spans="1:14" ht="18.75">
      <c r="A5" s="37"/>
      <c r="H5" s="64"/>
      <c r="I5" s="64"/>
      <c r="J5" s="64"/>
      <c r="K5" s="64"/>
      <c r="L5" s="64"/>
      <c r="M5" s="64"/>
      <c r="N5" s="64"/>
    </row>
    <row r="6" spans="1:14" ht="21.75" customHeight="1">
      <c r="A6" s="351" t="s">
        <v>150</v>
      </c>
      <c r="B6" s="351"/>
      <c r="C6" s="351"/>
      <c r="D6" s="351"/>
      <c r="E6" s="351"/>
      <c r="F6" s="351"/>
      <c r="G6" s="351"/>
      <c r="H6" s="64"/>
      <c r="I6" s="64"/>
      <c r="J6" s="64"/>
      <c r="K6" s="64"/>
      <c r="L6" s="64"/>
      <c r="M6" s="64"/>
      <c r="N6" s="64"/>
    </row>
    <row r="7" spans="1:14" ht="19.5" thickBot="1">
      <c r="A7" s="35"/>
      <c r="H7" s="64"/>
      <c r="I7" s="64"/>
      <c r="J7" s="64"/>
      <c r="K7" s="64"/>
      <c r="L7" s="64"/>
      <c r="M7" s="64"/>
      <c r="N7" s="64"/>
    </row>
    <row r="8" spans="1:14" ht="55.5" customHeight="1" thickBot="1">
      <c r="A8" s="39" t="s">
        <v>62</v>
      </c>
      <c r="B8" s="39" t="s">
        <v>535</v>
      </c>
      <c r="C8" s="39" t="s">
        <v>536</v>
      </c>
      <c r="D8" s="39" t="s">
        <v>537</v>
      </c>
      <c r="E8" s="39" t="s">
        <v>221</v>
      </c>
      <c r="F8" s="40" t="s">
        <v>123</v>
      </c>
      <c r="G8" s="39" t="s">
        <v>538</v>
      </c>
      <c r="H8" s="64"/>
      <c r="I8" s="64"/>
      <c r="J8" s="64"/>
      <c r="K8" s="64"/>
      <c r="L8" s="64"/>
      <c r="M8" s="64"/>
      <c r="N8" s="64"/>
    </row>
    <row r="9" spans="1:14" ht="21.75" customHeight="1" thickBot="1">
      <c r="A9" s="58">
        <v>1</v>
      </c>
      <c r="B9" s="58">
        <v>2</v>
      </c>
      <c r="C9" s="58">
        <v>3</v>
      </c>
      <c r="D9" s="58">
        <v>4</v>
      </c>
      <c r="E9" s="58">
        <v>5</v>
      </c>
      <c r="F9" s="58">
        <v>6</v>
      </c>
      <c r="G9" s="58">
        <v>7</v>
      </c>
      <c r="H9" s="64"/>
      <c r="I9" s="64"/>
      <c r="J9" s="64"/>
      <c r="K9" s="64"/>
      <c r="L9" s="64"/>
      <c r="M9" s="64"/>
      <c r="N9" s="64"/>
    </row>
    <row r="10" spans="1:14" ht="38.25" thickBot="1">
      <c r="A10" s="59" t="s">
        <v>527</v>
      </c>
      <c r="B10" s="57">
        <v>933</v>
      </c>
      <c r="C10" s="57"/>
      <c r="D10" s="57"/>
      <c r="E10" s="57"/>
      <c r="F10" s="57"/>
      <c r="G10" s="133">
        <f>SUM(G11:G65)</f>
        <v>17539383.379999995</v>
      </c>
      <c r="H10" s="64"/>
      <c r="I10" s="64"/>
      <c r="J10" s="64"/>
      <c r="K10" s="64"/>
      <c r="L10" s="64"/>
      <c r="M10" s="64"/>
      <c r="N10" s="64"/>
    </row>
    <row r="11" spans="1:14" ht="113.25" thickBot="1">
      <c r="A11" s="54" t="s">
        <v>172</v>
      </c>
      <c r="B11" s="63">
        <v>933</v>
      </c>
      <c r="C11" s="63" t="s">
        <v>379</v>
      </c>
      <c r="D11" s="63" t="s">
        <v>380</v>
      </c>
      <c r="E11" s="63" t="s">
        <v>175</v>
      </c>
      <c r="F11" s="63">
        <v>100</v>
      </c>
      <c r="G11" s="132">
        <v>2824830.4</v>
      </c>
      <c r="H11" s="64"/>
      <c r="I11" s="64"/>
      <c r="J11" s="64"/>
      <c r="K11" s="64"/>
      <c r="L11" s="64"/>
      <c r="M11" s="64"/>
      <c r="N11" s="64"/>
    </row>
    <row r="12" spans="1:14" ht="57" thickBot="1">
      <c r="A12" s="54" t="s">
        <v>173</v>
      </c>
      <c r="B12" s="63">
        <v>933</v>
      </c>
      <c r="C12" s="63" t="s">
        <v>379</v>
      </c>
      <c r="D12" s="63" t="s">
        <v>380</v>
      </c>
      <c r="E12" s="63" t="s">
        <v>175</v>
      </c>
      <c r="F12" s="63">
        <v>200</v>
      </c>
      <c r="G12" s="132">
        <v>607903.64</v>
      </c>
      <c r="H12" s="64"/>
      <c r="I12" s="64"/>
      <c r="J12" s="64"/>
      <c r="K12" s="64"/>
      <c r="L12" s="64"/>
      <c r="M12" s="64"/>
      <c r="N12" s="64"/>
    </row>
    <row r="13" spans="1:14" ht="38.25" thickBot="1">
      <c r="A13" s="54" t="s">
        <v>174</v>
      </c>
      <c r="B13" s="63">
        <v>933</v>
      </c>
      <c r="C13" s="63" t="s">
        <v>379</v>
      </c>
      <c r="D13" s="63" t="s">
        <v>380</v>
      </c>
      <c r="E13" s="63" t="s">
        <v>175</v>
      </c>
      <c r="F13" s="63">
        <v>800</v>
      </c>
      <c r="G13" s="132">
        <v>75900</v>
      </c>
      <c r="H13" s="64"/>
      <c r="I13" s="64"/>
      <c r="J13" s="64"/>
      <c r="K13" s="64"/>
      <c r="L13" s="64"/>
      <c r="M13" s="64"/>
      <c r="N13" s="64"/>
    </row>
    <row r="14" spans="1:14" ht="18.75">
      <c r="A14" s="53" t="s">
        <v>314</v>
      </c>
      <c r="B14" s="355">
        <v>933</v>
      </c>
      <c r="C14" s="355" t="s">
        <v>379</v>
      </c>
      <c r="D14" s="355" t="s">
        <v>381</v>
      </c>
      <c r="E14" s="355" t="s">
        <v>176</v>
      </c>
      <c r="F14" s="355">
        <v>100</v>
      </c>
      <c r="G14" s="353">
        <v>859424.16</v>
      </c>
      <c r="H14" s="64"/>
      <c r="I14" s="64"/>
      <c r="J14" s="64"/>
      <c r="K14" s="64"/>
      <c r="L14" s="64"/>
      <c r="M14" s="64"/>
      <c r="N14" s="64"/>
    </row>
    <row r="15" spans="1:14" ht="94.5" thickBot="1">
      <c r="A15" s="61" t="s">
        <v>539</v>
      </c>
      <c r="B15" s="356"/>
      <c r="C15" s="356"/>
      <c r="D15" s="356"/>
      <c r="E15" s="356"/>
      <c r="F15" s="356"/>
      <c r="G15" s="354"/>
      <c r="H15" s="64"/>
      <c r="I15" s="64"/>
      <c r="J15" s="64"/>
      <c r="K15" s="64"/>
      <c r="L15" s="64"/>
      <c r="M15" s="64"/>
      <c r="N15" s="64"/>
    </row>
    <row r="16" spans="1:14" ht="94.5" thickBot="1">
      <c r="A16" s="54" t="s">
        <v>190</v>
      </c>
      <c r="B16" s="71" t="s">
        <v>177</v>
      </c>
      <c r="C16" s="71" t="s">
        <v>379</v>
      </c>
      <c r="D16" s="71" t="s">
        <v>384</v>
      </c>
      <c r="E16" s="71" t="s">
        <v>191</v>
      </c>
      <c r="F16" s="71" t="s">
        <v>192</v>
      </c>
      <c r="G16" s="134">
        <v>0</v>
      </c>
      <c r="H16" s="64"/>
      <c r="I16" s="64"/>
      <c r="J16" s="64"/>
      <c r="K16" s="64"/>
      <c r="L16" s="64"/>
      <c r="M16" s="64"/>
      <c r="N16" s="64"/>
    </row>
    <row r="17" spans="1:14" ht="57" thickBot="1">
      <c r="A17" s="55" t="s">
        <v>632</v>
      </c>
      <c r="B17" s="150" t="s">
        <v>177</v>
      </c>
      <c r="C17" s="150" t="s">
        <v>379</v>
      </c>
      <c r="D17" s="150" t="s">
        <v>361</v>
      </c>
      <c r="E17" s="150" t="s">
        <v>633</v>
      </c>
      <c r="F17" s="150" t="s">
        <v>192</v>
      </c>
      <c r="G17" s="151">
        <v>51120</v>
      </c>
      <c r="H17" s="64"/>
      <c r="I17" s="64"/>
      <c r="J17" s="64"/>
      <c r="K17" s="64"/>
      <c r="L17" s="64"/>
      <c r="M17" s="64"/>
      <c r="N17" s="64"/>
    </row>
    <row r="18" spans="1:14" ht="75">
      <c r="A18" s="53" t="s">
        <v>178</v>
      </c>
      <c r="B18" s="355">
        <v>933</v>
      </c>
      <c r="C18" s="355" t="s">
        <v>379</v>
      </c>
      <c r="D18" s="355">
        <v>13</v>
      </c>
      <c r="E18" s="355" t="s">
        <v>179</v>
      </c>
      <c r="F18" s="355">
        <v>200</v>
      </c>
      <c r="G18" s="353">
        <v>110018.6</v>
      </c>
      <c r="H18" s="64"/>
      <c r="I18" s="64"/>
      <c r="J18" s="64"/>
      <c r="K18" s="64"/>
      <c r="L18" s="64"/>
      <c r="M18" s="64"/>
      <c r="N18" s="64"/>
    </row>
    <row r="19" spans="1:14" ht="38.25" thickBot="1">
      <c r="A19" s="60" t="s">
        <v>540</v>
      </c>
      <c r="B19" s="356"/>
      <c r="C19" s="356"/>
      <c r="D19" s="356"/>
      <c r="E19" s="356"/>
      <c r="F19" s="356"/>
      <c r="G19" s="354"/>
      <c r="H19" s="64"/>
      <c r="I19" s="64"/>
      <c r="J19" s="64"/>
      <c r="K19" s="64"/>
      <c r="L19" s="64"/>
      <c r="M19" s="64"/>
      <c r="N19" s="64"/>
    </row>
    <row r="20" spans="1:14" ht="75.75" thickBot="1">
      <c r="A20" s="54" t="s">
        <v>180</v>
      </c>
      <c r="B20" s="63">
        <v>933</v>
      </c>
      <c r="C20" s="63" t="s">
        <v>379</v>
      </c>
      <c r="D20" s="63">
        <v>13</v>
      </c>
      <c r="E20" s="63" t="s">
        <v>181</v>
      </c>
      <c r="F20" s="63">
        <v>200</v>
      </c>
      <c r="G20" s="132">
        <v>67840</v>
      </c>
      <c r="H20" s="64"/>
      <c r="I20" s="64"/>
      <c r="J20" s="64"/>
      <c r="K20" s="64"/>
      <c r="L20" s="64"/>
      <c r="M20" s="64"/>
      <c r="N20" s="64"/>
    </row>
    <row r="21" spans="1:14" ht="94.5" thickBot="1">
      <c r="A21" s="54" t="s">
        <v>183</v>
      </c>
      <c r="B21" s="63">
        <v>933</v>
      </c>
      <c r="C21" s="63" t="s">
        <v>379</v>
      </c>
      <c r="D21" s="63">
        <v>13</v>
      </c>
      <c r="E21" s="63" t="s">
        <v>184</v>
      </c>
      <c r="F21" s="63">
        <v>200</v>
      </c>
      <c r="G21" s="132">
        <v>41000</v>
      </c>
      <c r="H21" s="64"/>
      <c r="I21" s="64"/>
      <c r="J21" s="64"/>
      <c r="K21" s="64"/>
      <c r="L21" s="64"/>
      <c r="M21" s="64"/>
      <c r="N21" s="64"/>
    </row>
    <row r="22" spans="1:14" ht="56.25" customHeight="1" thickBot="1">
      <c r="A22" s="54" t="s">
        <v>360</v>
      </c>
      <c r="B22" s="63" t="s">
        <v>177</v>
      </c>
      <c r="C22" s="63" t="s">
        <v>379</v>
      </c>
      <c r="D22" s="63" t="s">
        <v>361</v>
      </c>
      <c r="E22" s="63" t="s">
        <v>184</v>
      </c>
      <c r="F22" s="63" t="s">
        <v>329</v>
      </c>
      <c r="G22" s="132">
        <v>0</v>
      </c>
      <c r="H22" s="64"/>
      <c r="I22" s="64"/>
      <c r="J22" s="64"/>
      <c r="K22" s="64"/>
      <c r="L22" s="64"/>
      <c r="M22" s="64"/>
      <c r="N22" s="64"/>
    </row>
    <row r="23" spans="1:14" ht="57" thickBot="1">
      <c r="A23" s="41" t="s">
        <v>185</v>
      </c>
      <c r="B23" s="63">
        <v>933</v>
      </c>
      <c r="C23" s="63" t="s">
        <v>379</v>
      </c>
      <c r="D23" s="63">
        <v>13</v>
      </c>
      <c r="E23" s="63" t="s">
        <v>337</v>
      </c>
      <c r="F23" s="63" t="s">
        <v>244</v>
      </c>
      <c r="G23" s="132">
        <v>8200</v>
      </c>
      <c r="H23" s="64"/>
      <c r="I23" s="64"/>
      <c r="J23" s="64"/>
      <c r="K23" s="64"/>
      <c r="L23" s="64"/>
      <c r="M23" s="64"/>
      <c r="N23" s="64"/>
    </row>
    <row r="24" spans="1:14" ht="75.75" thickBot="1">
      <c r="A24" s="54" t="s">
        <v>186</v>
      </c>
      <c r="B24" s="63">
        <v>933</v>
      </c>
      <c r="C24" s="63" t="s">
        <v>379</v>
      </c>
      <c r="D24" s="63">
        <v>13</v>
      </c>
      <c r="E24" s="63" t="s">
        <v>322</v>
      </c>
      <c r="F24" s="63">
        <v>800</v>
      </c>
      <c r="G24" s="132">
        <v>120000</v>
      </c>
      <c r="H24" s="64"/>
      <c r="I24" s="64"/>
      <c r="J24" s="64"/>
      <c r="K24" s="64"/>
      <c r="L24" s="64"/>
      <c r="M24" s="64"/>
      <c r="N24" s="64"/>
    </row>
    <row r="25" spans="1:14" ht="207" customHeight="1" thickBot="1">
      <c r="A25" s="54" t="s">
        <v>649</v>
      </c>
      <c r="B25" s="63" t="s">
        <v>177</v>
      </c>
      <c r="C25" s="63" t="s">
        <v>379</v>
      </c>
      <c r="D25" s="63" t="s">
        <v>361</v>
      </c>
      <c r="E25" s="63" t="s">
        <v>650</v>
      </c>
      <c r="F25" s="63" t="s">
        <v>244</v>
      </c>
      <c r="G25" s="132">
        <v>0</v>
      </c>
      <c r="H25" s="64"/>
      <c r="I25" s="64"/>
      <c r="J25" s="64"/>
      <c r="K25" s="64"/>
      <c r="L25" s="64"/>
      <c r="M25" s="64"/>
      <c r="N25" s="64"/>
    </row>
    <row r="26" spans="1:14" ht="150.75" thickBot="1">
      <c r="A26" s="54" t="s">
        <v>659</v>
      </c>
      <c r="B26" s="63" t="s">
        <v>177</v>
      </c>
      <c r="C26" s="63" t="s">
        <v>379</v>
      </c>
      <c r="D26" s="63" t="s">
        <v>361</v>
      </c>
      <c r="E26" s="63" t="s">
        <v>660</v>
      </c>
      <c r="F26" s="63" t="s">
        <v>244</v>
      </c>
      <c r="G26" s="132">
        <v>25000</v>
      </c>
      <c r="H26" s="64"/>
      <c r="I26" s="64"/>
      <c r="J26" s="64"/>
      <c r="K26" s="64"/>
      <c r="L26" s="64"/>
      <c r="M26" s="64"/>
      <c r="N26" s="64"/>
    </row>
    <row r="27" spans="1:14" ht="38.25" thickBot="1">
      <c r="A27" s="54" t="s">
        <v>695</v>
      </c>
      <c r="B27" s="63" t="s">
        <v>177</v>
      </c>
      <c r="C27" s="63" t="s">
        <v>379</v>
      </c>
      <c r="D27" s="63" t="s">
        <v>361</v>
      </c>
      <c r="E27" s="63" t="s">
        <v>697</v>
      </c>
      <c r="F27" s="63" t="s">
        <v>244</v>
      </c>
      <c r="G27" s="305">
        <v>325375</v>
      </c>
      <c r="H27" s="64"/>
      <c r="I27" s="64"/>
      <c r="J27" s="64"/>
      <c r="K27" s="64"/>
      <c r="L27" s="64"/>
      <c r="M27" s="64"/>
      <c r="N27" s="64"/>
    </row>
    <row r="28" spans="1:14" ht="57" thickBot="1">
      <c r="A28" s="54" t="s">
        <v>576</v>
      </c>
      <c r="B28" s="63" t="s">
        <v>177</v>
      </c>
      <c r="C28" s="63" t="s">
        <v>379</v>
      </c>
      <c r="D28" s="63" t="s">
        <v>590</v>
      </c>
      <c r="E28" s="63" t="s">
        <v>591</v>
      </c>
      <c r="F28" s="63" t="s">
        <v>192</v>
      </c>
      <c r="G28" s="132">
        <v>2000</v>
      </c>
      <c r="H28" s="64"/>
      <c r="I28" s="64"/>
      <c r="J28" s="64"/>
      <c r="K28" s="64"/>
      <c r="L28" s="64"/>
      <c r="M28" s="64"/>
      <c r="N28" s="64"/>
    </row>
    <row r="29" spans="1:14" ht="19.5" thickBot="1">
      <c r="A29" s="54" t="s">
        <v>308</v>
      </c>
      <c r="B29" s="63" t="s">
        <v>177</v>
      </c>
      <c r="C29" s="148" t="s">
        <v>379</v>
      </c>
      <c r="D29" s="148" t="s">
        <v>334</v>
      </c>
      <c r="E29" s="63" t="s">
        <v>323</v>
      </c>
      <c r="F29" s="63" t="s">
        <v>244</v>
      </c>
      <c r="G29" s="132">
        <v>20000</v>
      </c>
      <c r="H29" s="64"/>
      <c r="I29" s="64"/>
      <c r="J29" s="64"/>
      <c r="K29" s="64"/>
      <c r="L29" s="64"/>
      <c r="M29" s="64"/>
      <c r="N29" s="64"/>
    </row>
    <row r="30" spans="1:14" ht="132" thickBot="1">
      <c r="A30" s="54" t="s">
        <v>187</v>
      </c>
      <c r="B30" s="63">
        <v>933</v>
      </c>
      <c r="C30" s="63" t="s">
        <v>381</v>
      </c>
      <c r="D30" s="63" t="s">
        <v>382</v>
      </c>
      <c r="E30" s="63" t="s">
        <v>188</v>
      </c>
      <c r="F30" s="63">
        <v>100</v>
      </c>
      <c r="G30" s="132">
        <v>138700</v>
      </c>
      <c r="H30" s="64"/>
      <c r="I30" s="64"/>
      <c r="J30" s="64"/>
      <c r="K30" s="64"/>
      <c r="L30" s="64"/>
      <c r="M30" s="64"/>
      <c r="N30" s="64"/>
    </row>
    <row r="31" spans="1:14" ht="75.75" thickBot="1">
      <c r="A31" s="41" t="s">
        <v>189</v>
      </c>
      <c r="B31" s="63">
        <v>933</v>
      </c>
      <c r="C31" s="63" t="s">
        <v>381</v>
      </c>
      <c r="D31" s="63" t="s">
        <v>382</v>
      </c>
      <c r="E31" s="63" t="s">
        <v>188</v>
      </c>
      <c r="F31" s="63">
        <v>200</v>
      </c>
      <c r="G31" s="132">
        <v>0</v>
      </c>
      <c r="H31" s="64"/>
      <c r="I31" s="64"/>
      <c r="J31" s="64"/>
      <c r="K31" s="64"/>
      <c r="L31" s="64"/>
      <c r="M31" s="64"/>
      <c r="N31" s="64"/>
    </row>
    <row r="32" spans="1:14" ht="113.25" thickBot="1">
      <c r="A32" s="72" t="s">
        <v>195</v>
      </c>
      <c r="B32" s="73">
        <v>933</v>
      </c>
      <c r="C32" s="73" t="s">
        <v>382</v>
      </c>
      <c r="D32" s="73" t="s">
        <v>383</v>
      </c>
      <c r="E32" s="73" t="s">
        <v>196</v>
      </c>
      <c r="F32" s="73">
        <v>200</v>
      </c>
      <c r="G32" s="135">
        <v>20000</v>
      </c>
      <c r="H32" s="64"/>
      <c r="I32" s="64"/>
      <c r="J32" s="64"/>
      <c r="K32" s="64"/>
      <c r="L32" s="64"/>
      <c r="M32" s="64"/>
      <c r="N32" s="64"/>
    </row>
    <row r="33" spans="1:14" ht="57" thickBot="1">
      <c r="A33" s="41" t="s">
        <v>197</v>
      </c>
      <c r="B33" s="63">
        <v>933</v>
      </c>
      <c r="C33" s="63" t="s">
        <v>382</v>
      </c>
      <c r="D33" s="63">
        <v>10</v>
      </c>
      <c r="E33" s="63" t="s">
        <v>198</v>
      </c>
      <c r="F33" s="63">
        <v>200</v>
      </c>
      <c r="G33" s="132">
        <v>46772.1</v>
      </c>
      <c r="H33" s="64"/>
      <c r="I33" s="64"/>
      <c r="J33" s="64"/>
      <c r="K33" s="64"/>
      <c r="L33" s="64"/>
      <c r="M33" s="64"/>
      <c r="N33" s="64"/>
    </row>
    <row r="34" spans="1:14" ht="75.75" thickBot="1">
      <c r="A34" s="54" t="s">
        <v>199</v>
      </c>
      <c r="B34" s="63">
        <v>933</v>
      </c>
      <c r="C34" s="63" t="s">
        <v>382</v>
      </c>
      <c r="D34" s="63">
        <v>10</v>
      </c>
      <c r="E34" s="63" t="s">
        <v>325</v>
      </c>
      <c r="F34" s="63">
        <v>200</v>
      </c>
      <c r="G34" s="132">
        <v>100000</v>
      </c>
      <c r="H34" s="64"/>
      <c r="I34" s="64"/>
      <c r="J34" s="64"/>
      <c r="K34" s="64"/>
      <c r="L34" s="64"/>
      <c r="M34" s="64"/>
      <c r="N34" s="64"/>
    </row>
    <row r="35" spans="1:14" ht="94.5" thickBot="1">
      <c r="A35" s="54" t="s">
        <v>200</v>
      </c>
      <c r="B35" s="63">
        <v>933</v>
      </c>
      <c r="C35" s="63" t="s">
        <v>382</v>
      </c>
      <c r="D35" s="63">
        <v>10</v>
      </c>
      <c r="E35" s="63" t="s">
        <v>201</v>
      </c>
      <c r="F35" s="63">
        <v>600</v>
      </c>
      <c r="G35" s="132">
        <v>34960</v>
      </c>
      <c r="H35" s="64"/>
      <c r="I35" s="64"/>
      <c r="J35" s="64"/>
      <c r="K35" s="64"/>
      <c r="L35" s="64"/>
      <c r="M35" s="64"/>
      <c r="N35" s="64"/>
    </row>
    <row r="36" spans="1:14" ht="94.5" thickBot="1">
      <c r="A36" s="54" t="s">
        <v>202</v>
      </c>
      <c r="B36" s="63">
        <v>933</v>
      </c>
      <c r="C36" s="63" t="s">
        <v>382</v>
      </c>
      <c r="D36" s="63">
        <v>10</v>
      </c>
      <c r="E36" s="63" t="s">
        <v>203</v>
      </c>
      <c r="F36" s="63">
        <v>200</v>
      </c>
      <c r="G36" s="132">
        <v>20000</v>
      </c>
      <c r="H36" s="64"/>
      <c r="I36" s="64"/>
      <c r="J36" s="64"/>
      <c r="K36" s="64"/>
      <c r="L36" s="64"/>
      <c r="M36" s="64"/>
      <c r="N36" s="64"/>
    </row>
    <row r="37" spans="1:14" ht="75.75" thickBot="1">
      <c r="A37" s="54" t="s">
        <v>204</v>
      </c>
      <c r="B37" s="63">
        <v>933</v>
      </c>
      <c r="C37" s="63" t="s">
        <v>382</v>
      </c>
      <c r="D37" s="63">
        <v>10</v>
      </c>
      <c r="E37" s="63" t="s">
        <v>205</v>
      </c>
      <c r="F37" s="63">
        <v>200</v>
      </c>
      <c r="G37" s="132">
        <v>400</v>
      </c>
      <c r="H37" s="64"/>
      <c r="I37" s="64"/>
      <c r="J37" s="64"/>
      <c r="K37" s="64"/>
      <c r="L37" s="64"/>
      <c r="M37" s="64"/>
      <c r="N37" s="64"/>
    </row>
    <row r="38" spans="1:14" ht="94.5" thickBot="1">
      <c r="A38" s="54" t="s">
        <v>206</v>
      </c>
      <c r="B38" s="63">
        <v>933</v>
      </c>
      <c r="C38" s="63" t="s">
        <v>380</v>
      </c>
      <c r="D38" s="63" t="s">
        <v>383</v>
      </c>
      <c r="E38" s="63" t="s">
        <v>207</v>
      </c>
      <c r="F38" s="63">
        <v>200</v>
      </c>
      <c r="G38" s="132">
        <v>3094471.14</v>
      </c>
      <c r="H38" s="64"/>
      <c r="I38" s="64"/>
      <c r="J38" s="64"/>
      <c r="K38" s="64"/>
      <c r="L38" s="64"/>
      <c r="M38" s="64"/>
      <c r="N38" s="64"/>
    </row>
    <row r="39" spans="1:14" ht="57" thickBot="1">
      <c r="A39" s="54" t="s">
        <v>698</v>
      </c>
      <c r="B39" s="63">
        <v>933</v>
      </c>
      <c r="C39" s="63" t="s">
        <v>380</v>
      </c>
      <c r="D39" s="63" t="s">
        <v>383</v>
      </c>
      <c r="E39" s="63" t="s">
        <v>699</v>
      </c>
      <c r="F39" s="63">
        <v>200</v>
      </c>
      <c r="G39" s="132">
        <v>3150000</v>
      </c>
      <c r="H39" s="64"/>
      <c r="I39" s="64"/>
      <c r="J39" s="64"/>
      <c r="K39" s="64"/>
      <c r="L39" s="64"/>
      <c r="M39" s="64"/>
      <c r="N39" s="64"/>
    </row>
    <row r="40" spans="1:14" ht="75.75" thickBot="1">
      <c r="A40" s="54" t="s">
        <v>700</v>
      </c>
      <c r="B40" s="63" t="s">
        <v>177</v>
      </c>
      <c r="C40" s="63" t="s">
        <v>380</v>
      </c>
      <c r="D40" s="63" t="s">
        <v>383</v>
      </c>
      <c r="E40" s="63" t="s">
        <v>701</v>
      </c>
      <c r="F40" s="63" t="s">
        <v>192</v>
      </c>
      <c r="G40" s="132">
        <v>19831.62</v>
      </c>
      <c r="H40" s="64"/>
      <c r="I40" s="64"/>
      <c r="J40" s="64"/>
      <c r="K40" s="64"/>
      <c r="L40" s="64"/>
      <c r="M40" s="64"/>
      <c r="N40" s="64"/>
    </row>
    <row r="41" spans="1:14" ht="94.5" thickBot="1">
      <c r="A41" s="54" t="s">
        <v>210</v>
      </c>
      <c r="B41" s="63">
        <v>933</v>
      </c>
      <c r="C41" s="63" t="s">
        <v>380</v>
      </c>
      <c r="D41" s="63" t="s">
        <v>383</v>
      </c>
      <c r="E41" s="63" t="s">
        <v>211</v>
      </c>
      <c r="F41" s="63">
        <v>200</v>
      </c>
      <c r="G41" s="132">
        <v>15000</v>
      </c>
      <c r="H41" s="64"/>
      <c r="I41" s="64"/>
      <c r="J41" s="64"/>
      <c r="K41" s="64"/>
      <c r="L41" s="64"/>
      <c r="M41" s="64"/>
      <c r="N41" s="64"/>
    </row>
    <row r="42" spans="1:14" ht="57" thickBot="1">
      <c r="A42" s="54" t="s">
        <v>212</v>
      </c>
      <c r="B42" s="63">
        <v>933</v>
      </c>
      <c r="C42" s="63" t="s">
        <v>380</v>
      </c>
      <c r="D42" s="63" t="s">
        <v>383</v>
      </c>
      <c r="E42" s="63" t="s">
        <v>213</v>
      </c>
      <c r="F42" s="63">
        <v>200</v>
      </c>
      <c r="G42" s="132">
        <v>80000</v>
      </c>
      <c r="H42" s="64"/>
      <c r="I42" s="64"/>
      <c r="J42" s="64"/>
      <c r="K42" s="64"/>
      <c r="L42" s="64"/>
      <c r="M42" s="64"/>
      <c r="N42" s="64"/>
    </row>
    <row r="43" spans="1:14" ht="132" thickBot="1">
      <c r="A43" s="54" t="s">
        <v>344</v>
      </c>
      <c r="B43" s="63">
        <v>933</v>
      </c>
      <c r="C43" s="63" t="s">
        <v>384</v>
      </c>
      <c r="D43" s="63" t="s">
        <v>379</v>
      </c>
      <c r="E43" s="63" t="s">
        <v>365</v>
      </c>
      <c r="F43" s="63" t="s">
        <v>12</v>
      </c>
      <c r="G43" s="132">
        <v>0</v>
      </c>
      <c r="H43" s="64"/>
      <c r="I43" s="64"/>
      <c r="J43" s="64"/>
      <c r="K43" s="64"/>
      <c r="L43" s="64"/>
      <c r="M43" s="64"/>
      <c r="N43" s="64"/>
    </row>
    <row r="44" spans="1:14" ht="113.25" thickBot="1">
      <c r="A44" s="54" t="s">
        <v>347</v>
      </c>
      <c r="B44" s="63">
        <v>933</v>
      </c>
      <c r="C44" s="63" t="s">
        <v>384</v>
      </c>
      <c r="D44" s="63" t="s">
        <v>379</v>
      </c>
      <c r="E44" s="63" t="s">
        <v>345</v>
      </c>
      <c r="F44" s="63" t="s">
        <v>12</v>
      </c>
      <c r="G44" s="132">
        <v>0</v>
      </c>
      <c r="H44" s="64"/>
      <c r="I44" s="64"/>
      <c r="J44" s="64"/>
      <c r="K44" s="64"/>
      <c r="L44" s="64"/>
      <c r="M44" s="64"/>
      <c r="N44" s="64"/>
    </row>
    <row r="45" spans="1:14" ht="113.25" thickBot="1">
      <c r="A45" s="54" t="s">
        <v>348</v>
      </c>
      <c r="B45" s="63">
        <v>933</v>
      </c>
      <c r="C45" s="63" t="s">
        <v>384</v>
      </c>
      <c r="D45" s="63" t="s">
        <v>379</v>
      </c>
      <c r="E45" s="63" t="s">
        <v>346</v>
      </c>
      <c r="F45" s="63" t="s">
        <v>12</v>
      </c>
      <c r="G45" s="132">
        <v>0</v>
      </c>
      <c r="H45" s="64"/>
      <c r="I45" s="64"/>
      <c r="J45" s="64"/>
      <c r="K45" s="64"/>
      <c r="L45" s="64"/>
      <c r="M45" s="64"/>
      <c r="N45" s="64"/>
    </row>
    <row r="46" spans="1:14" ht="75.75" thickBot="1">
      <c r="A46" s="54" t="s">
        <v>7</v>
      </c>
      <c r="B46" s="63">
        <v>933</v>
      </c>
      <c r="C46" s="63" t="s">
        <v>384</v>
      </c>
      <c r="D46" s="63" t="s">
        <v>379</v>
      </c>
      <c r="E46" s="63" t="s">
        <v>8</v>
      </c>
      <c r="F46" s="63">
        <v>200</v>
      </c>
      <c r="G46" s="132">
        <v>113283</v>
      </c>
      <c r="H46" s="64"/>
      <c r="I46" s="64"/>
      <c r="J46" s="64"/>
      <c r="K46" s="64"/>
      <c r="L46" s="64"/>
      <c r="M46" s="64"/>
      <c r="N46" s="64"/>
    </row>
    <row r="47" spans="1:14" ht="75.75" thickBot="1">
      <c r="A47" s="54" t="s">
        <v>9</v>
      </c>
      <c r="B47" s="63">
        <v>933</v>
      </c>
      <c r="C47" s="63" t="s">
        <v>384</v>
      </c>
      <c r="D47" s="63" t="s">
        <v>379</v>
      </c>
      <c r="E47" s="63" t="s">
        <v>10</v>
      </c>
      <c r="F47" s="63">
        <v>200</v>
      </c>
      <c r="G47" s="132">
        <v>189694.76</v>
      </c>
      <c r="H47" s="64"/>
      <c r="I47" s="64"/>
      <c r="J47" s="64"/>
      <c r="K47" s="64"/>
      <c r="L47" s="64"/>
      <c r="M47" s="64"/>
      <c r="N47" s="64"/>
    </row>
    <row r="48" spans="1:14" ht="113.25" thickBot="1">
      <c r="A48" s="54" t="s">
        <v>11</v>
      </c>
      <c r="B48" s="63">
        <v>933</v>
      </c>
      <c r="C48" s="63" t="s">
        <v>193</v>
      </c>
      <c r="D48" s="63" t="s">
        <v>380</v>
      </c>
      <c r="E48" s="63" t="s">
        <v>335</v>
      </c>
      <c r="F48" s="63" t="s">
        <v>12</v>
      </c>
      <c r="G48" s="132">
        <v>0</v>
      </c>
      <c r="H48" s="64"/>
      <c r="I48" s="64"/>
      <c r="J48" s="64"/>
      <c r="K48" s="64"/>
      <c r="L48" s="64"/>
      <c r="M48" s="64"/>
      <c r="N48" s="64"/>
    </row>
    <row r="49" spans="1:14" ht="94.5" thickBot="1">
      <c r="A49" s="54" t="s">
        <v>13</v>
      </c>
      <c r="B49" s="63">
        <v>933</v>
      </c>
      <c r="C49" s="63" t="s">
        <v>384</v>
      </c>
      <c r="D49" s="63" t="s">
        <v>379</v>
      </c>
      <c r="E49" s="63" t="s">
        <v>14</v>
      </c>
      <c r="F49" s="63">
        <v>200</v>
      </c>
      <c r="G49" s="132">
        <v>40000</v>
      </c>
      <c r="H49" s="64"/>
      <c r="I49" s="64"/>
      <c r="J49" s="64"/>
      <c r="K49" s="64"/>
      <c r="L49" s="64"/>
      <c r="M49" s="64"/>
      <c r="N49" s="64"/>
    </row>
    <row r="50" spans="1:14" ht="75.75" thickBot="1">
      <c r="A50" s="54" t="s">
        <v>586</v>
      </c>
      <c r="B50" s="63" t="s">
        <v>177</v>
      </c>
      <c r="C50" s="63" t="s">
        <v>384</v>
      </c>
      <c r="D50" s="63" t="s">
        <v>379</v>
      </c>
      <c r="E50" s="63" t="s">
        <v>15</v>
      </c>
      <c r="F50" s="63" t="s">
        <v>192</v>
      </c>
      <c r="G50" s="132">
        <v>100000</v>
      </c>
      <c r="H50" s="64"/>
      <c r="I50" s="64"/>
      <c r="J50" s="64"/>
      <c r="K50" s="64"/>
      <c r="L50" s="64"/>
      <c r="M50" s="64"/>
      <c r="N50" s="64"/>
    </row>
    <row r="51" spans="1:14" ht="75.75" thickBot="1">
      <c r="A51" s="54" t="s">
        <v>16</v>
      </c>
      <c r="B51" s="63">
        <v>933</v>
      </c>
      <c r="C51" s="63" t="s">
        <v>384</v>
      </c>
      <c r="D51" s="63" t="s">
        <v>379</v>
      </c>
      <c r="E51" s="63" t="s">
        <v>17</v>
      </c>
      <c r="F51" s="63">
        <v>200</v>
      </c>
      <c r="G51" s="132">
        <v>8000</v>
      </c>
      <c r="H51" s="64"/>
      <c r="I51" s="64"/>
      <c r="J51" s="64"/>
      <c r="K51" s="64"/>
      <c r="L51" s="64"/>
      <c r="M51" s="64"/>
      <c r="N51" s="64"/>
    </row>
    <row r="52" spans="1:14" ht="94.5" thickBot="1">
      <c r="A52" s="54" t="s">
        <v>18</v>
      </c>
      <c r="B52" s="63">
        <v>933</v>
      </c>
      <c r="C52" s="63" t="s">
        <v>384</v>
      </c>
      <c r="D52" s="63" t="s">
        <v>381</v>
      </c>
      <c r="E52" s="63" t="s">
        <v>19</v>
      </c>
      <c r="F52" s="63">
        <v>200</v>
      </c>
      <c r="G52" s="132">
        <v>0</v>
      </c>
      <c r="H52" s="64"/>
      <c r="I52" s="64"/>
      <c r="J52" s="64"/>
      <c r="K52" s="64"/>
      <c r="L52" s="64"/>
      <c r="M52" s="64"/>
      <c r="N52" s="64"/>
    </row>
    <row r="53" spans="1:14" ht="57" customHeight="1" thickBot="1">
      <c r="A53" s="54" t="s">
        <v>582</v>
      </c>
      <c r="B53" s="63" t="s">
        <v>177</v>
      </c>
      <c r="C53" s="63" t="s">
        <v>384</v>
      </c>
      <c r="D53" s="63" t="s">
        <v>381</v>
      </c>
      <c r="E53" s="63" t="s">
        <v>587</v>
      </c>
      <c r="F53" s="63" t="s">
        <v>192</v>
      </c>
      <c r="G53" s="132">
        <v>0</v>
      </c>
      <c r="H53" s="64"/>
      <c r="I53" s="64"/>
      <c r="J53" s="64"/>
      <c r="K53" s="64"/>
      <c r="L53" s="64"/>
      <c r="M53" s="64"/>
      <c r="N53" s="64"/>
    </row>
    <row r="54" spans="1:14" ht="57" thickBot="1">
      <c r="A54" s="54" t="s">
        <v>20</v>
      </c>
      <c r="B54" s="63" t="s">
        <v>177</v>
      </c>
      <c r="C54" s="63" t="s">
        <v>384</v>
      </c>
      <c r="D54" s="63" t="s">
        <v>381</v>
      </c>
      <c r="E54" s="63" t="s">
        <v>21</v>
      </c>
      <c r="F54" s="63" t="s">
        <v>244</v>
      </c>
      <c r="G54" s="132">
        <v>0</v>
      </c>
      <c r="H54" s="64"/>
      <c r="I54" s="64"/>
      <c r="J54" s="64"/>
      <c r="K54" s="64"/>
      <c r="L54" s="64"/>
      <c r="M54" s="64"/>
      <c r="N54" s="64"/>
    </row>
    <row r="55" spans="1:14" ht="75.75" thickBot="1">
      <c r="A55" s="54" t="s">
        <v>22</v>
      </c>
      <c r="B55" s="63">
        <v>933</v>
      </c>
      <c r="C55" s="63" t="s">
        <v>384</v>
      </c>
      <c r="D55" s="63" t="s">
        <v>379</v>
      </c>
      <c r="E55" s="63" t="s">
        <v>326</v>
      </c>
      <c r="F55" s="63">
        <v>200</v>
      </c>
      <c r="G55" s="132">
        <v>0</v>
      </c>
      <c r="H55" s="64"/>
      <c r="I55" s="64"/>
      <c r="J55" s="64"/>
      <c r="K55" s="64"/>
      <c r="L55" s="64"/>
      <c r="M55" s="64"/>
      <c r="N55" s="64"/>
    </row>
    <row r="56" spans="1:14" ht="94.5" thickBot="1">
      <c r="A56" s="54" t="s">
        <v>23</v>
      </c>
      <c r="B56" s="63">
        <v>933</v>
      </c>
      <c r="C56" s="63" t="s">
        <v>384</v>
      </c>
      <c r="D56" s="63" t="s">
        <v>379</v>
      </c>
      <c r="E56" s="63" t="s">
        <v>24</v>
      </c>
      <c r="F56" s="63">
        <v>200</v>
      </c>
      <c r="G56" s="132">
        <v>430256.53</v>
      </c>
      <c r="H56" s="64"/>
      <c r="I56" s="64"/>
      <c r="J56" s="64"/>
      <c r="K56" s="64"/>
      <c r="L56" s="64"/>
      <c r="M56" s="64"/>
      <c r="N56" s="64"/>
    </row>
    <row r="57" spans="1:14" ht="57" thickBot="1">
      <c r="A57" s="54" t="s">
        <v>25</v>
      </c>
      <c r="B57" s="63">
        <v>933</v>
      </c>
      <c r="C57" s="63" t="s">
        <v>384</v>
      </c>
      <c r="D57" s="63" t="s">
        <v>379</v>
      </c>
      <c r="E57" s="63" t="s">
        <v>26</v>
      </c>
      <c r="F57" s="63">
        <v>200</v>
      </c>
      <c r="G57" s="132">
        <v>20000</v>
      </c>
      <c r="H57" s="64"/>
      <c r="I57" s="64"/>
      <c r="J57" s="64"/>
      <c r="K57" s="64"/>
      <c r="L57" s="64"/>
      <c r="M57" s="64"/>
      <c r="N57" s="64"/>
    </row>
    <row r="58" spans="1:14" ht="57" thickBot="1">
      <c r="A58" s="54" t="s">
        <v>27</v>
      </c>
      <c r="B58" s="63">
        <v>933</v>
      </c>
      <c r="C58" s="63" t="s">
        <v>384</v>
      </c>
      <c r="D58" s="63" t="s">
        <v>382</v>
      </c>
      <c r="E58" s="63" t="s">
        <v>327</v>
      </c>
      <c r="F58" s="63">
        <v>200</v>
      </c>
      <c r="G58" s="132">
        <v>1300000</v>
      </c>
      <c r="H58" s="64"/>
      <c r="I58" s="64"/>
      <c r="J58" s="64"/>
      <c r="K58" s="64"/>
      <c r="L58" s="64"/>
      <c r="M58" s="64"/>
      <c r="N58" s="64"/>
    </row>
    <row r="59" spans="1:14" ht="75.75" thickBot="1">
      <c r="A59" s="54" t="s">
        <v>28</v>
      </c>
      <c r="B59" s="63">
        <v>933</v>
      </c>
      <c r="C59" s="63" t="s">
        <v>384</v>
      </c>
      <c r="D59" s="63" t="s">
        <v>382</v>
      </c>
      <c r="E59" s="63" t="s">
        <v>29</v>
      </c>
      <c r="F59" s="63">
        <v>200</v>
      </c>
      <c r="G59" s="132">
        <v>876199.81</v>
      </c>
      <c r="H59" s="64"/>
      <c r="I59" s="64"/>
      <c r="J59" s="64"/>
      <c r="K59" s="64"/>
      <c r="L59" s="64"/>
      <c r="M59" s="64"/>
      <c r="N59" s="64"/>
    </row>
    <row r="60" spans="1:14" ht="75.75" thickBot="1">
      <c r="A60" s="54" t="s">
        <v>30</v>
      </c>
      <c r="B60" s="63">
        <v>933</v>
      </c>
      <c r="C60" s="63" t="s">
        <v>384</v>
      </c>
      <c r="D60" s="63" t="s">
        <v>382</v>
      </c>
      <c r="E60" s="63" t="s">
        <v>31</v>
      </c>
      <c r="F60" s="63">
        <v>200</v>
      </c>
      <c r="G60" s="132">
        <v>70000</v>
      </c>
      <c r="H60" s="64"/>
      <c r="I60" s="64"/>
      <c r="J60" s="64"/>
      <c r="K60" s="64"/>
      <c r="L60" s="64"/>
      <c r="M60" s="64"/>
      <c r="N60" s="64"/>
    </row>
    <row r="61" spans="1:14" ht="94.5" thickBot="1">
      <c r="A61" s="54" t="s">
        <v>32</v>
      </c>
      <c r="B61" s="63">
        <v>933</v>
      </c>
      <c r="C61" s="63" t="s">
        <v>384</v>
      </c>
      <c r="D61" s="63" t="s">
        <v>382</v>
      </c>
      <c r="E61" s="63" t="s">
        <v>33</v>
      </c>
      <c r="F61" s="63">
        <v>200</v>
      </c>
      <c r="G61" s="132">
        <v>964803.53</v>
      </c>
      <c r="H61" s="64"/>
      <c r="I61" s="64"/>
      <c r="J61" s="64"/>
      <c r="K61" s="64"/>
      <c r="L61" s="64"/>
      <c r="M61" s="64"/>
      <c r="N61" s="64"/>
    </row>
    <row r="62" spans="1:14" ht="94.5" thickBot="1">
      <c r="A62" s="54" t="s">
        <v>493</v>
      </c>
      <c r="B62" s="63" t="s">
        <v>177</v>
      </c>
      <c r="C62" s="63" t="s">
        <v>193</v>
      </c>
      <c r="D62" s="63" t="s">
        <v>379</v>
      </c>
      <c r="E62" s="63" t="s">
        <v>182</v>
      </c>
      <c r="F62" s="63" t="s">
        <v>194</v>
      </c>
      <c r="G62" s="132">
        <v>72000</v>
      </c>
      <c r="H62" s="64"/>
      <c r="I62" s="64"/>
      <c r="J62" s="64"/>
      <c r="K62" s="64"/>
      <c r="L62" s="64"/>
      <c r="M62" s="64"/>
      <c r="N62" s="64"/>
    </row>
    <row r="63" spans="1:14" ht="38.25" thickBot="1">
      <c r="A63" s="54" t="s">
        <v>679</v>
      </c>
      <c r="B63" s="63" t="s">
        <v>177</v>
      </c>
      <c r="C63" s="63" t="s">
        <v>685</v>
      </c>
      <c r="D63" s="63" t="s">
        <v>382</v>
      </c>
      <c r="E63" s="63" t="s">
        <v>680</v>
      </c>
      <c r="F63" s="63" t="s">
        <v>192</v>
      </c>
      <c r="G63" s="132">
        <v>1251202.6200000001</v>
      </c>
      <c r="H63" s="64"/>
      <c r="I63" s="64"/>
      <c r="J63" s="64"/>
      <c r="K63" s="64"/>
      <c r="L63" s="64"/>
      <c r="M63" s="64"/>
      <c r="N63" s="64"/>
    </row>
    <row r="64" spans="1:14" ht="57" thickBot="1">
      <c r="A64" s="54" t="s">
        <v>681</v>
      </c>
      <c r="B64" s="63" t="s">
        <v>177</v>
      </c>
      <c r="C64" s="63" t="s">
        <v>384</v>
      </c>
      <c r="D64" s="63" t="s">
        <v>382</v>
      </c>
      <c r="E64" s="63" t="s">
        <v>682</v>
      </c>
      <c r="F64" s="63" t="s">
        <v>192</v>
      </c>
      <c r="G64" s="132">
        <v>245196.47</v>
      </c>
      <c r="H64" s="64"/>
      <c r="I64" s="64"/>
      <c r="J64" s="64"/>
      <c r="K64" s="64"/>
      <c r="L64" s="64"/>
      <c r="M64" s="64"/>
      <c r="N64" s="64"/>
    </row>
    <row r="65" spans="1:14" ht="38.25" thickBot="1">
      <c r="A65" s="54" t="s">
        <v>686</v>
      </c>
      <c r="B65" s="63" t="s">
        <v>177</v>
      </c>
      <c r="C65" s="63" t="s">
        <v>384</v>
      </c>
      <c r="D65" s="63" t="s">
        <v>382</v>
      </c>
      <c r="E65" s="63" t="s">
        <v>684</v>
      </c>
      <c r="F65" s="63" t="s">
        <v>192</v>
      </c>
      <c r="G65" s="132">
        <v>0</v>
      </c>
      <c r="H65" s="64"/>
      <c r="I65" s="64"/>
      <c r="J65" s="64"/>
      <c r="K65" s="64"/>
      <c r="L65" s="64"/>
      <c r="M65" s="64"/>
      <c r="N65" s="64"/>
    </row>
    <row r="66" spans="1:14" ht="57" thickBot="1">
      <c r="A66" s="65" t="s">
        <v>72</v>
      </c>
      <c r="B66" s="62">
        <v>933</v>
      </c>
      <c r="C66" s="62" t="s">
        <v>385</v>
      </c>
      <c r="D66" s="62" t="s">
        <v>386</v>
      </c>
      <c r="E66" s="62" t="s">
        <v>328</v>
      </c>
      <c r="F66" s="62"/>
      <c r="G66" s="296">
        <f>SUM(G67:G81)</f>
        <v>5303615.3499999996</v>
      </c>
      <c r="H66" s="64"/>
      <c r="I66" s="64"/>
      <c r="J66" s="64"/>
      <c r="K66" s="64"/>
      <c r="L66" s="64"/>
      <c r="M66" s="64"/>
      <c r="N66" s="64"/>
    </row>
    <row r="67" spans="1:14" ht="132" thickBot="1">
      <c r="A67" s="61" t="s">
        <v>34</v>
      </c>
      <c r="B67" s="63">
        <v>933</v>
      </c>
      <c r="C67" s="63" t="s">
        <v>385</v>
      </c>
      <c r="D67" s="63" t="s">
        <v>379</v>
      </c>
      <c r="E67" s="63" t="s">
        <v>35</v>
      </c>
      <c r="F67" s="63">
        <v>100</v>
      </c>
      <c r="G67" s="132">
        <v>1718842</v>
      </c>
      <c r="H67" s="64"/>
      <c r="I67" s="64"/>
      <c r="J67" s="64"/>
      <c r="K67" s="64"/>
      <c r="L67" s="64"/>
      <c r="M67" s="64"/>
      <c r="N67" s="64"/>
    </row>
    <row r="68" spans="1:14" ht="113.25" thickBot="1">
      <c r="A68" s="147" t="s">
        <v>332</v>
      </c>
      <c r="B68" s="63" t="s">
        <v>177</v>
      </c>
      <c r="C68" s="63" t="s">
        <v>385</v>
      </c>
      <c r="D68" s="63" t="s">
        <v>379</v>
      </c>
      <c r="E68" s="63" t="s">
        <v>362</v>
      </c>
      <c r="F68" s="63" t="s">
        <v>329</v>
      </c>
      <c r="G68" s="132">
        <v>19336</v>
      </c>
      <c r="H68" s="64"/>
      <c r="I68" s="64"/>
      <c r="J68" s="64"/>
      <c r="K68" s="64"/>
      <c r="L68" s="64"/>
      <c r="M68" s="64"/>
      <c r="N68" s="64"/>
    </row>
    <row r="69" spans="1:14" ht="188.25" thickBot="1">
      <c r="A69" s="61" t="s">
        <v>36</v>
      </c>
      <c r="B69" s="63">
        <v>933</v>
      </c>
      <c r="C69" s="63" t="s">
        <v>385</v>
      </c>
      <c r="D69" s="63" t="s">
        <v>379</v>
      </c>
      <c r="E69" s="63" t="s">
        <v>330</v>
      </c>
      <c r="F69" s="63">
        <v>100</v>
      </c>
      <c r="G69" s="132">
        <v>49190</v>
      </c>
      <c r="H69" s="64"/>
      <c r="I69" s="64"/>
      <c r="J69" s="64"/>
      <c r="K69" s="64"/>
      <c r="L69" s="64"/>
      <c r="M69" s="64"/>
      <c r="N69" s="64"/>
    </row>
    <row r="70" spans="1:14" ht="94.5" thickBot="1">
      <c r="A70" s="54" t="s">
        <v>661</v>
      </c>
      <c r="B70" s="63" t="s">
        <v>177</v>
      </c>
      <c r="C70" s="63" t="s">
        <v>385</v>
      </c>
      <c r="D70" s="63" t="s">
        <v>379</v>
      </c>
      <c r="E70" s="63" t="s">
        <v>663</v>
      </c>
      <c r="F70" s="63" t="s">
        <v>192</v>
      </c>
      <c r="G70" s="132">
        <v>1000000</v>
      </c>
      <c r="H70" s="64"/>
      <c r="I70" s="64"/>
      <c r="J70" s="64"/>
      <c r="K70" s="64"/>
      <c r="L70" s="64"/>
      <c r="M70" s="64"/>
      <c r="N70" s="64"/>
    </row>
    <row r="71" spans="1:14" ht="94.5" thickBot="1">
      <c r="A71" s="54" t="s">
        <v>662</v>
      </c>
      <c r="B71" s="63" t="s">
        <v>177</v>
      </c>
      <c r="C71" s="63" t="s">
        <v>385</v>
      </c>
      <c r="D71" s="63" t="s">
        <v>379</v>
      </c>
      <c r="E71" s="63" t="s">
        <v>664</v>
      </c>
      <c r="F71" s="63" t="s">
        <v>192</v>
      </c>
      <c r="G71" s="132">
        <v>177535</v>
      </c>
      <c r="H71" s="64"/>
      <c r="I71" s="64"/>
      <c r="J71" s="64"/>
      <c r="K71" s="64"/>
      <c r="L71" s="64"/>
      <c r="M71" s="64"/>
      <c r="N71" s="64"/>
    </row>
    <row r="72" spans="1:14" ht="75.75" thickBot="1">
      <c r="A72" s="54" t="s">
        <v>37</v>
      </c>
      <c r="B72" s="63">
        <v>933</v>
      </c>
      <c r="C72" s="63" t="s">
        <v>385</v>
      </c>
      <c r="D72" s="63" t="s">
        <v>379</v>
      </c>
      <c r="E72" s="63" t="s">
        <v>35</v>
      </c>
      <c r="F72" s="63">
        <v>200</v>
      </c>
      <c r="G72" s="132">
        <v>1070937.3500000001</v>
      </c>
      <c r="H72" s="64"/>
      <c r="I72" s="64"/>
      <c r="J72" s="64"/>
      <c r="K72" s="64"/>
      <c r="L72" s="64"/>
      <c r="M72" s="64"/>
      <c r="N72" s="64"/>
    </row>
    <row r="73" spans="1:14" ht="57" thickBot="1">
      <c r="A73" s="54" t="s">
        <v>463</v>
      </c>
      <c r="B73" s="63">
        <v>933</v>
      </c>
      <c r="C73" s="63" t="s">
        <v>385</v>
      </c>
      <c r="D73" s="63" t="s">
        <v>379</v>
      </c>
      <c r="E73" s="63" t="s">
        <v>35</v>
      </c>
      <c r="F73" s="63">
        <v>800</v>
      </c>
      <c r="G73" s="132">
        <v>207735</v>
      </c>
      <c r="H73" s="64"/>
      <c r="I73" s="64"/>
      <c r="J73" s="64"/>
      <c r="K73" s="64"/>
      <c r="L73" s="64"/>
      <c r="M73" s="64"/>
      <c r="N73" s="64"/>
    </row>
    <row r="74" spans="1:14" ht="113.25" thickBot="1">
      <c r="A74" s="54" t="s">
        <v>38</v>
      </c>
      <c r="B74" s="63">
        <v>933</v>
      </c>
      <c r="C74" s="63" t="s">
        <v>385</v>
      </c>
      <c r="D74" s="63" t="s">
        <v>379</v>
      </c>
      <c r="E74" s="63" t="s">
        <v>39</v>
      </c>
      <c r="F74" s="63">
        <v>100</v>
      </c>
      <c r="G74" s="132">
        <v>457722</v>
      </c>
      <c r="H74" s="64"/>
      <c r="I74" s="64"/>
      <c r="J74" s="64"/>
      <c r="K74" s="64"/>
      <c r="L74" s="64"/>
      <c r="M74" s="64"/>
      <c r="N74" s="64"/>
    </row>
    <row r="75" spans="1:14" ht="188.25" thickBot="1">
      <c r="A75" s="54" t="s">
        <v>331</v>
      </c>
      <c r="B75" s="63" t="s">
        <v>177</v>
      </c>
      <c r="C75" s="63" t="s">
        <v>385</v>
      </c>
      <c r="D75" s="63" t="s">
        <v>379</v>
      </c>
      <c r="E75" s="63" t="s">
        <v>363</v>
      </c>
      <c r="F75" s="63" t="s">
        <v>329</v>
      </c>
      <c r="G75" s="132">
        <v>58001</v>
      </c>
      <c r="H75" s="64"/>
      <c r="I75" s="64"/>
      <c r="J75" s="64"/>
      <c r="K75" s="64"/>
      <c r="L75" s="64"/>
      <c r="M75" s="64"/>
      <c r="N75" s="64"/>
    </row>
    <row r="76" spans="1:14" ht="188.25" thickBot="1">
      <c r="A76" s="54" t="s">
        <v>40</v>
      </c>
      <c r="B76" s="63">
        <v>933</v>
      </c>
      <c r="C76" s="63" t="s">
        <v>385</v>
      </c>
      <c r="D76" s="63" t="s">
        <v>379</v>
      </c>
      <c r="E76" s="63" t="s">
        <v>41</v>
      </c>
      <c r="F76" s="63">
        <v>100</v>
      </c>
      <c r="G76" s="132">
        <v>147551</v>
      </c>
      <c r="H76" s="64"/>
      <c r="I76" s="64"/>
      <c r="J76" s="64"/>
      <c r="K76" s="64"/>
      <c r="L76" s="64"/>
      <c r="M76" s="64"/>
      <c r="N76" s="64"/>
    </row>
    <row r="77" spans="1:14" ht="57" thickBot="1">
      <c r="A77" s="54" t="s">
        <v>42</v>
      </c>
      <c r="B77" s="63">
        <v>933</v>
      </c>
      <c r="C77" s="63" t="s">
        <v>385</v>
      </c>
      <c r="D77" s="63" t="s">
        <v>379</v>
      </c>
      <c r="E77" s="63" t="s">
        <v>39</v>
      </c>
      <c r="F77" s="63">
        <v>200</v>
      </c>
      <c r="G77" s="132">
        <v>35500</v>
      </c>
      <c r="H77" s="64"/>
      <c r="I77" s="64"/>
      <c r="J77" s="64"/>
      <c r="K77" s="64"/>
      <c r="L77" s="64"/>
      <c r="M77" s="64"/>
      <c r="N77" s="64"/>
    </row>
    <row r="78" spans="1:14" ht="57" thickBot="1">
      <c r="A78" s="54" t="s">
        <v>43</v>
      </c>
      <c r="B78" s="63">
        <v>933</v>
      </c>
      <c r="C78" s="63" t="s">
        <v>385</v>
      </c>
      <c r="D78" s="63" t="s">
        <v>379</v>
      </c>
      <c r="E78" s="63" t="s">
        <v>44</v>
      </c>
      <c r="F78" s="63">
        <v>200</v>
      </c>
      <c r="G78" s="132">
        <v>0</v>
      </c>
      <c r="H78" s="64"/>
      <c r="I78" s="64"/>
      <c r="J78" s="64"/>
      <c r="K78" s="64"/>
      <c r="L78" s="64"/>
      <c r="M78" s="64"/>
      <c r="N78" s="64"/>
    </row>
    <row r="79" spans="1:14" ht="38.25" thickBot="1">
      <c r="A79" s="54" t="s">
        <v>588</v>
      </c>
      <c r="B79" s="63" t="s">
        <v>177</v>
      </c>
      <c r="C79" s="63" t="s">
        <v>385</v>
      </c>
      <c r="D79" s="63" t="s">
        <v>379</v>
      </c>
      <c r="E79" s="63" t="s">
        <v>589</v>
      </c>
      <c r="F79" s="63" t="s">
        <v>192</v>
      </c>
      <c r="G79" s="132">
        <v>60000</v>
      </c>
      <c r="H79" s="64"/>
      <c r="I79" s="64"/>
      <c r="J79" s="64"/>
      <c r="K79" s="64"/>
      <c r="L79" s="64"/>
      <c r="M79" s="64"/>
      <c r="N79" s="64"/>
    </row>
    <row r="80" spans="1:14" ht="57" thickBot="1">
      <c r="A80" s="54" t="s">
        <v>576</v>
      </c>
      <c r="B80" s="63" t="s">
        <v>177</v>
      </c>
      <c r="C80" s="63" t="s">
        <v>385</v>
      </c>
      <c r="D80" s="63" t="s">
        <v>379</v>
      </c>
      <c r="E80" s="63" t="s">
        <v>591</v>
      </c>
      <c r="F80" s="63" t="s">
        <v>192</v>
      </c>
      <c r="G80" s="132">
        <v>2800</v>
      </c>
      <c r="H80" s="64"/>
      <c r="I80" s="64"/>
      <c r="J80" s="64"/>
      <c r="K80" s="64"/>
      <c r="L80" s="64"/>
      <c r="M80" s="64"/>
      <c r="N80" s="64"/>
    </row>
    <row r="81" spans="1:14" ht="113.25" thickBot="1">
      <c r="A81" s="61" t="s">
        <v>45</v>
      </c>
      <c r="B81" s="63">
        <v>933</v>
      </c>
      <c r="C81" s="63" t="s">
        <v>385</v>
      </c>
      <c r="D81" s="63" t="s">
        <v>379</v>
      </c>
      <c r="E81" s="63" t="s">
        <v>333</v>
      </c>
      <c r="F81" s="63">
        <v>200</v>
      </c>
      <c r="G81" s="132">
        <v>298466</v>
      </c>
      <c r="H81" s="64"/>
      <c r="I81" s="64"/>
      <c r="J81" s="64"/>
      <c r="K81" s="64"/>
      <c r="L81" s="64"/>
      <c r="M81" s="64"/>
      <c r="N81" s="64"/>
    </row>
    <row r="82" spans="1:14" ht="19.5" thickBot="1">
      <c r="A82" s="65" t="s">
        <v>122</v>
      </c>
      <c r="B82" s="62"/>
      <c r="C82" s="62"/>
      <c r="D82" s="62"/>
      <c r="E82" s="62"/>
      <c r="F82" s="62"/>
      <c r="G82" s="133">
        <f>G66+G10</f>
        <v>22842998.729999997</v>
      </c>
      <c r="H82" s="64"/>
      <c r="I82" s="64"/>
      <c r="J82" s="64"/>
      <c r="K82" s="64"/>
      <c r="L82" s="64"/>
      <c r="M82" s="64"/>
      <c r="N82" s="64"/>
    </row>
    <row r="83" spans="1:14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</row>
    <row r="84" spans="1:14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</row>
    <row r="85" spans="1:14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</row>
    <row r="86" spans="1:14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</row>
    <row r="87" spans="1:14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</row>
    <row r="88" spans="1:14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</row>
    <row r="89" spans="1:14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</row>
    <row r="90" spans="1:14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</row>
    <row r="91" spans="1:14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</row>
    <row r="92" spans="1:14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</row>
    <row r="93" spans="1:14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</row>
    <row r="94" spans="1:14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</row>
    <row r="95" spans="1:14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</row>
    <row r="96" spans="1:14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</row>
    <row r="97" spans="1:14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</row>
    <row r="98" spans="1:14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</row>
    <row r="99" spans="1:14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</row>
    <row r="100" spans="1:14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</row>
    <row r="101" spans="1:14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</row>
    <row r="102" spans="1:14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</row>
    <row r="103" spans="1:14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</row>
    <row r="104" spans="1:14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</row>
    <row r="105" spans="1:14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</row>
    <row r="106" spans="1:14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</row>
    <row r="107" spans="1:14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</row>
    <row r="108" spans="1:14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</row>
    <row r="109" spans="1:14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</row>
    <row r="110" spans="1:14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</row>
    <row r="111" spans="1:14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</row>
    <row r="112" spans="1:14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</row>
    <row r="113" spans="1:14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</row>
    <row r="114" spans="1:14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1:14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</row>
    <row r="116" spans="1:14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</row>
    <row r="117" spans="1:14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</row>
    <row r="118" spans="1:14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</row>
    <row r="119" spans="1:14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</row>
    <row r="120" spans="1:14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</row>
    <row r="121" spans="1:14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</row>
    <row r="122" spans="1:14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</row>
    <row r="123" spans="1:14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</row>
    <row r="124" spans="1:14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</row>
    <row r="125" spans="1:14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</row>
    <row r="126" spans="1:14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</row>
    <row r="127" spans="1:14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</row>
    <row r="128" spans="1:14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</row>
    <row r="129" spans="1:14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</row>
    <row r="130" spans="1:14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</row>
    <row r="131" spans="1:14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</row>
    <row r="132" spans="1:14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</row>
    <row r="133" spans="1:14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</row>
    <row r="134" spans="1:14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</row>
    <row r="135" spans="1:14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</row>
    <row r="136" spans="1:14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</row>
    <row r="137" spans="1:14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</row>
    <row r="138" spans="1:14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</row>
    <row r="139" spans="1:14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</row>
    <row r="140" spans="1:14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</row>
    <row r="141" spans="1:14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</row>
    <row r="142" spans="1:14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</row>
    <row r="143" spans="1:14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</row>
    <row r="144" spans="1:14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</row>
    <row r="145" spans="1:14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</row>
    <row r="146" spans="1:14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</row>
    <row r="147" spans="1:14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</row>
    <row r="148" spans="1:14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</row>
    <row r="149" spans="1:14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</row>
    <row r="150" spans="1:14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</row>
    <row r="151" spans="1:14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</row>
    <row r="152" spans="1:14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</row>
    <row r="153" spans="1:14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</row>
    <row r="154" spans="1:14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</row>
    <row r="155" spans="1:14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</row>
    <row r="156" spans="1:14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</row>
    <row r="157" spans="1:14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</row>
    <row r="158" spans="1:14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</row>
    <row r="159" spans="1:14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</row>
    <row r="160" spans="1:14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</row>
    <row r="161" spans="1:14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</row>
    <row r="162" spans="1:14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</row>
    <row r="163" spans="1:14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</row>
    <row r="164" spans="1:14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</row>
    <row r="165" spans="1:14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</row>
    <row r="166" spans="1:14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</row>
    <row r="167" spans="1:14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</row>
    <row r="168" spans="1:14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</row>
    <row r="169" spans="1:14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</row>
    <row r="170" spans="1:14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</row>
    <row r="171" spans="1:14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</row>
    <row r="172" spans="1:14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</row>
    <row r="173" spans="1:14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</row>
    <row r="174" spans="1:14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</row>
    <row r="175" spans="1:14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</row>
    <row r="176" spans="1:14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</row>
    <row r="177" spans="1:14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</row>
    <row r="178" spans="1:14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</row>
    <row r="179" spans="1:14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</row>
    <row r="180" spans="1:14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</row>
    <row r="181" spans="1:14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</row>
    <row r="182" spans="1:14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</row>
    <row r="183" spans="1:14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</row>
    <row r="184" spans="1:14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</row>
    <row r="185" spans="1:14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</row>
    <row r="186" spans="1:14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</row>
    <row r="187" spans="1:14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</row>
    <row r="188" spans="1:14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</row>
    <row r="189" spans="1:14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</row>
    <row r="190" spans="1:14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</row>
    <row r="191" spans="1:14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</row>
    <row r="192" spans="1:14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</row>
    <row r="193" spans="1:14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</row>
    <row r="194" spans="1:14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</row>
    <row r="195" spans="1:14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</row>
    <row r="196" spans="1:14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</row>
    <row r="197" spans="1:14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</row>
    <row r="198" spans="1:14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</row>
    <row r="199" spans="1:14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</row>
    <row r="200" spans="1:14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</row>
    <row r="201" spans="1:14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</row>
    <row r="202" spans="1:14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</row>
    <row r="203" spans="1:14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</row>
    <row r="204" spans="1:14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</row>
    <row r="205" spans="1:14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</row>
    <row r="206" spans="1:14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</row>
    <row r="207" spans="1:14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</row>
    <row r="208" spans="1:14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</row>
    <row r="209" spans="1:14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</row>
    <row r="210" spans="1:14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</row>
    <row r="211" spans="1:14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</row>
    <row r="212" spans="1:14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</row>
    <row r="213" spans="1:14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</row>
    <row r="214" spans="1:14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</row>
    <row r="215" spans="1:14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</row>
    <row r="216" spans="1:14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</row>
    <row r="217" spans="1:14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</row>
    <row r="218" spans="1:14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</row>
    <row r="219" spans="1:14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</row>
    <row r="220" spans="1:14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</row>
    <row r="221" spans="1:14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</row>
    <row r="222" spans="1:14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</row>
    <row r="223" spans="1:14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</row>
    <row r="224" spans="1:14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</row>
    <row r="225" spans="1:14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</row>
    <row r="226" spans="1:14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</row>
    <row r="227" spans="1:14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</row>
    <row r="228" spans="1:14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</row>
    <row r="229" spans="1:14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</row>
    <row r="230" spans="1:14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</row>
    <row r="231" spans="1:14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</row>
    <row r="232" spans="1:14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</row>
    <row r="233" spans="1:14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</row>
    <row r="234" spans="1:14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</row>
    <row r="235" spans="1:14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64"/>
    </row>
    <row r="236" spans="1:14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  <c r="N236" s="64"/>
    </row>
    <row r="237" spans="1:14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</row>
    <row r="238" spans="1:14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</row>
    <row r="239" spans="1:14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</row>
    <row r="240" spans="1:14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</row>
    <row r="241" spans="1:14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</row>
    <row r="242" spans="1:14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  <c r="N242" s="64"/>
    </row>
    <row r="243" spans="1:14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</row>
    <row r="244" spans="1:14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  <c r="M244" s="64"/>
      <c r="N244" s="64"/>
    </row>
    <row r="245" spans="1:14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</row>
    <row r="246" spans="1:14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  <c r="M246" s="64"/>
      <c r="N246" s="64"/>
    </row>
    <row r="247" spans="1:14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</row>
    <row r="248" spans="1:14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  <c r="M248" s="64"/>
      <c r="N248" s="64"/>
    </row>
    <row r="249" spans="1:14">
      <c r="A249" s="64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  <c r="N249" s="64"/>
    </row>
    <row r="250" spans="1:14">
      <c r="A250" s="64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  <c r="M250" s="64"/>
      <c r="N250" s="64"/>
    </row>
    <row r="251" spans="1:14">
      <c r="A251" s="64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  <c r="M251" s="64"/>
      <c r="N251" s="64"/>
    </row>
    <row r="252" spans="1:14">
      <c r="A252" s="64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  <c r="M252" s="64"/>
      <c r="N252" s="64"/>
    </row>
    <row r="253" spans="1:14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</row>
    <row r="254" spans="1:14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  <c r="N254" s="64"/>
    </row>
    <row r="255" spans="1:14">
      <c r="A255" s="64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  <c r="M255" s="64"/>
      <c r="N255" s="64"/>
    </row>
    <row r="256" spans="1:14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  <c r="M256" s="64"/>
      <c r="N256" s="64"/>
    </row>
    <row r="257" spans="1:14">
      <c r="A257" s="64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  <c r="M257" s="64"/>
      <c r="N257" s="64"/>
    </row>
    <row r="258" spans="1:14">
      <c r="A258" s="64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  <c r="M258" s="64"/>
      <c r="N258" s="64"/>
    </row>
    <row r="259" spans="1:14">
      <c r="A259" s="64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  <c r="M259" s="64"/>
      <c r="N259" s="64"/>
    </row>
    <row r="260" spans="1:14">
      <c r="A260" s="64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  <c r="M260" s="64"/>
      <c r="N260" s="64"/>
    </row>
    <row r="261" spans="1:14">
      <c r="A261" s="64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  <c r="M261" s="64"/>
      <c r="N261" s="64"/>
    </row>
    <row r="262" spans="1:14">
      <c r="A262" s="64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  <c r="M262" s="64"/>
      <c r="N262" s="64"/>
    </row>
    <row r="263" spans="1:14">
      <c r="A263" s="64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  <c r="M263" s="64"/>
      <c r="N263" s="64"/>
    </row>
    <row r="264" spans="1:14">
      <c r="A264" s="64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  <c r="M264" s="64"/>
      <c r="N264" s="64"/>
    </row>
    <row r="265" spans="1:14">
      <c r="A265" s="64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  <c r="M265" s="64"/>
      <c r="N265" s="64"/>
    </row>
    <row r="266" spans="1:14">
      <c r="A266" s="64"/>
      <c r="B266" s="64"/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>
      <c r="A267" s="64"/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  <c r="M267" s="64"/>
      <c r="N267" s="64"/>
    </row>
    <row r="268" spans="1:14">
      <c r="A268" s="64"/>
      <c r="B268" s="64"/>
      <c r="C268" s="64"/>
      <c r="D268" s="64"/>
      <c r="E268" s="64"/>
      <c r="F268" s="64"/>
      <c r="G268" s="64"/>
      <c r="H268" s="64"/>
      <c r="I268" s="64"/>
      <c r="J268" s="64"/>
      <c r="K268" s="64"/>
      <c r="L268" s="64"/>
      <c r="M268" s="64"/>
      <c r="N268" s="64"/>
    </row>
    <row r="269" spans="1:14">
      <c r="A269" s="64"/>
      <c r="B269" s="64"/>
      <c r="C269" s="64"/>
      <c r="D269" s="64"/>
      <c r="E269" s="64"/>
      <c r="F269" s="64"/>
      <c r="G269" s="64"/>
      <c r="H269" s="64"/>
      <c r="I269" s="64"/>
      <c r="J269" s="64"/>
      <c r="K269" s="64"/>
      <c r="L269" s="64"/>
      <c r="M269" s="64"/>
      <c r="N269" s="64"/>
    </row>
    <row r="270" spans="1:14">
      <c r="A270" s="64"/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  <c r="M270" s="64"/>
      <c r="N270" s="64"/>
    </row>
    <row r="271" spans="1:14">
      <c r="A271" s="64"/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  <c r="M271" s="64"/>
      <c r="N271" s="64"/>
    </row>
    <row r="272" spans="1:14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  <c r="M272" s="64"/>
      <c r="N272" s="64"/>
    </row>
    <row r="273" spans="1:14">
      <c r="A273" s="64"/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  <c r="M273" s="64"/>
      <c r="N273" s="64"/>
    </row>
    <row r="274" spans="1:14">
      <c r="A274" s="64"/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  <c r="M274" s="64"/>
      <c r="N274" s="64"/>
    </row>
    <row r="275" spans="1:14">
      <c r="A275" s="64"/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  <c r="M275" s="64"/>
      <c r="N275" s="64"/>
    </row>
    <row r="276" spans="1:14">
      <c r="A276" s="64"/>
      <c r="B276" s="64"/>
      <c r="C276" s="64"/>
      <c r="D276" s="64"/>
      <c r="E276" s="64"/>
      <c r="F276" s="64"/>
      <c r="G276" s="64"/>
      <c r="H276" s="64"/>
      <c r="I276" s="64"/>
      <c r="J276" s="64"/>
      <c r="K276" s="64"/>
      <c r="L276" s="64"/>
      <c r="M276" s="64"/>
      <c r="N276" s="64"/>
    </row>
    <row r="277" spans="1:14">
      <c r="A277" s="64"/>
      <c r="B277" s="64"/>
      <c r="C277" s="64"/>
      <c r="D277" s="64"/>
      <c r="E277" s="64"/>
      <c r="F277" s="64"/>
      <c r="G277" s="64"/>
      <c r="H277" s="64"/>
      <c r="I277" s="64"/>
      <c r="J277" s="64"/>
      <c r="K277" s="64"/>
      <c r="L277" s="64"/>
      <c r="M277" s="64"/>
      <c r="N277" s="64"/>
    </row>
    <row r="278" spans="1:14">
      <c r="A278" s="64"/>
      <c r="B278" s="64"/>
      <c r="C278" s="64"/>
      <c r="D278" s="64"/>
      <c r="E278" s="64"/>
      <c r="F278" s="64"/>
      <c r="G278" s="64"/>
      <c r="H278" s="64"/>
      <c r="I278" s="64"/>
      <c r="J278" s="64"/>
      <c r="K278" s="64"/>
      <c r="L278" s="64"/>
      <c r="M278" s="64"/>
      <c r="N278" s="64"/>
    </row>
    <row r="279" spans="1:14">
      <c r="A279" s="64"/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  <c r="M279" s="64"/>
      <c r="N279" s="64"/>
    </row>
    <row r="280" spans="1:14">
      <c r="A280" s="64"/>
      <c r="B280" s="64"/>
      <c r="C280" s="64"/>
      <c r="D280" s="64"/>
      <c r="E280" s="64"/>
      <c r="F280" s="64"/>
      <c r="G280" s="64"/>
      <c r="H280" s="64"/>
      <c r="I280" s="64"/>
      <c r="J280" s="64"/>
      <c r="K280" s="64"/>
      <c r="L280" s="64"/>
      <c r="M280" s="64"/>
      <c r="N280" s="64"/>
    </row>
    <row r="281" spans="1:14">
      <c r="A281" s="64"/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  <c r="M281" s="64"/>
      <c r="N281" s="64"/>
    </row>
    <row r="282" spans="1:14">
      <c r="A282" s="64"/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  <c r="N282" s="64"/>
    </row>
    <row r="283" spans="1:14">
      <c r="A283" s="64"/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  <c r="M283" s="64"/>
      <c r="N283" s="64"/>
    </row>
    <row r="284" spans="1:14">
      <c r="A284" s="64"/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  <c r="M284" s="64"/>
      <c r="N284" s="64"/>
    </row>
    <row r="285" spans="1:14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  <c r="M285" s="64"/>
      <c r="N285" s="64"/>
    </row>
    <row r="286" spans="1:14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  <c r="M286" s="64"/>
      <c r="N286" s="64"/>
    </row>
    <row r="287" spans="1:14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  <c r="M287" s="64"/>
      <c r="N287" s="64"/>
    </row>
    <row r="288" spans="1:14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  <c r="M288" s="64"/>
      <c r="N288" s="64"/>
    </row>
    <row r="289" spans="1:14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  <c r="M289" s="64"/>
      <c r="N289" s="64"/>
    </row>
    <row r="290" spans="1:14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  <c r="M290" s="64"/>
      <c r="N290" s="64"/>
    </row>
    <row r="291" spans="1:14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  <c r="M291" s="64"/>
      <c r="N291" s="64"/>
    </row>
    <row r="292" spans="1:14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  <c r="M292" s="64"/>
      <c r="N292" s="64"/>
    </row>
    <row r="293" spans="1:14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  <c r="L293" s="64"/>
      <c r="M293" s="64"/>
      <c r="N293" s="64"/>
    </row>
    <row r="294" spans="1:14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  <c r="M294" s="64"/>
      <c r="N294" s="64"/>
    </row>
    <row r="295" spans="1:14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64"/>
    </row>
    <row r="296" spans="1:14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  <c r="M296" s="64"/>
      <c r="N296" s="64"/>
    </row>
    <row r="297" spans="1:14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  <c r="M297" s="64"/>
      <c r="N297" s="64"/>
    </row>
    <row r="298" spans="1:14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  <c r="M298" s="64"/>
      <c r="N298" s="64"/>
    </row>
    <row r="299" spans="1:14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  <c r="M299" s="64"/>
      <c r="N299" s="64"/>
    </row>
    <row r="300" spans="1:14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  <c r="M300" s="64"/>
      <c r="N300" s="64"/>
    </row>
    <row r="301" spans="1:14">
      <c r="A301" s="64"/>
      <c r="B301" s="64"/>
      <c r="C301" s="64"/>
      <c r="D301" s="64"/>
      <c r="E301" s="64"/>
      <c r="F301" s="64"/>
      <c r="G301" s="64"/>
      <c r="H301" s="64"/>
      <c r="I301" s="64"/>
      <c r="J301" s="64"/>
      <c r="K301" s="64"/>
      <c r="L301" s="64"/>
      <c r="M301" s="64"/>
      <c r="N301" s="64"/>
    </row>
    <row r="302" spans="1:14">
      <c r="A302" s="64"/>
      <c r="B302" s="64"/>
      <c r="C302" s="64"/>
      <c r="D302" s="64"/>
      <c r="E302" s="64"/>
      <c r="F302" s="64"/>
      <c r="G302" s="64"/>
      <c r="H302" s="64"/>
      <c r="I302" s="64"/>
      <c r="J302" s="64"/>
      <c r="K302" s="64"/>
      <c r="L302" s="64"/>
      <c r="M302" s="64"/>
      <c r="N302" s="64"/>
    </row>
    <row r="303" spans="1:14">
      <c r="A303" s="64"/>
      <c r="B303" s="64"/>
      <c r="C303" s="64"/>
      <c r="D303" s="64"/>
      <c r="E303" s="64"/>
      <c r="F303" s="64"/>
      <c r="G303" s="64"/>
      <c r="H303" s="64"/>
      <c r="I303" s="64"/>
      <c r="J303" s="64"/>
      <c r="K303" s="64"/>
      <c r="L303" s="64"/>
      <c r="M303" s="64"/>
      <c r="N303" s="64"/>
    </row>
    <row r="304" spans="1:14">
      <c r="A304" s="64"/>
      <c r="B304" s="64"/>
      <c r="C304" s="64"/>
      <c r="D304" s="64"/>
      <c r="E304" s="64"/>
      <c r="F304" s="64"/>
      <c r="G304" s="64"/>
      <c r="H304" s="64"/>
      <c r="I304" s="64"/>
      <c r="J304" s="64"/>
      <c r="K304" s="64"/>
      <c r="L304" s="64"/>
      <c r="M304" s="64"/>
      <c r="N304" s="64"/>
    </row>
    <row r="305" spans="1:14">
      <c r="A305" s="64"/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  <c r="M305" s="64"/>
      <c r="N305" s="64"/>
    </row>
    <row r="306" spans="1:14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  <c r="M306" s="64"/>
      <c r="N306" s="64"/>
    </row>
    <row r="307" spans="1:14">
      <c r="A307" s="64"/>
      <c r="B307" s="64"/>
      <c r="C307" s="64"/>
      <c r="D307" s="64"/>
      <c r="E307" s="64"/>
      <c r="F307" s="64"/>
      <c r="G307" s="64"/>
      <c r="H307" s="64"/>
      <c r="I307" s="64"/>
      <c r="J307" s="64"/>
      <c r="K307" s="64"/>
      <c r="L307" s="64"/>
      <c r="M307" s="64"/>
      <c r="N307" s="64"/>
    </row>
    <row r="308" spans="1:14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  <c r="M308" s="64"/>
      <c r="N308" s="64"/>
    </row>
    <row r="309" spans="1:14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  <c r="M309" s="64"/>
      <c r="N309" s="64"/>
    </row>
    <row r="310" spans="1:14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  <c r="M310" s="64"/>
      <c r="N310" s="64"/>
    </row>
    <row r="311" spans="1:14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  <c r="M311" s="64"/>
      <c r="N311" s="64"/>
    </row>
    <row r="312" spans="1:14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  <c r="M312" s="64"/>
      <c r="N312" s="64"/>
    </row>
    <row r="313" spans="1:14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  <c r="M313" s="64"/>
      <c r="N313" s="64"/>
    </row>
    <row r="314" spans="1:14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  <c r="M314" s="64"/>
      <c r="N314" s="64"/>
    </row>
    <row r="315" spans="1:14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  <c r="M315" s="64"/>
      <c r="N315" s="64"/>
    </row>
    <row r="316" spans="1:14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  <c r="M316" s="64"/>
      <c r="N316" s="64"/>
    </row>
    <row r="317" spans="1:14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  <c r="M317" s="64"/>
      <c r="N317" s="64"/>
    </row>
    <row r="318" spans="1:14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</row>
    <row r="319" spans="1:14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  <c r="M319" s="64"/>
      <c r="N319" s="64"/>
    </row>
    <row r="320" spans="1:14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  <c r="M320" s="64"/>
      <c r="N320" s="64"/>
    </row>
    <row r="321" spans="1:14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  <c r="M321" s="64"/>
      <c r="N321" s="64"/>
    </row>
    <row r="322" spans="1:14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  <c r="M322" s="64"/>
      <c r="N322" s="64"/>
    </row>
    <row r="323" spans="1:14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  <c r="M323" s="64"/>
      <c r="N323" s="64"/>
    </row>
    <row r="324" spans="1:14">
      <c r="A324" s="64"/>
      <c r="B324" s="64"/>
      <c r="C324" s="64"/>
      <c r="D324" s="64"/>
      <c r="E324" s="64"/>
      <c r="F324" s="64"/>
      <c r="G324" s="64"/>
      <c r="H324" s="64"/>
      <c r="I324" s="64"/>
      <c r="J324" s="64"/>
      <c r="K324" s="64"/>
      <c r="L324" s="64"/>
      <c r="M324" s="64"/>
      <c r="N324" s="64"/>
    </row>
    <row r="325" spans="1:14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  <c r="M325" s="64"/>
      <c r="N325" s="64"/>
    </row>
    <row r="326" spans="1:14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  <c r="M326" s="64"/>
      <c r="N326" s="64"/>
    </row>
    <row r="327" spans="1:14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  <c r="M327" s="64"/>
      <c r="N327" s="64"/>
    </row>
    <row r="328" spans="1:14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  <c r="M328" s="64"/>
      <c r="N328" s="64"/>
    </row>
    <row r="329" spans="1:14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  <c r="M329" s="64"/>
      <c r="N329" s="64"/>
    </row>
    <row r="330" spans="1:14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  <c r="M330" s="64"/>
      <c r="N330" s="64"/>
    </row>
    <row r="331" spans="1:14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  <c r="M331" s="64"/>
      <c r="N331" s="64"/>
    </row>
    <row r="332" spans="1:14">
      <c r="A332" s="64"/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  <c r="M332" s="64"/>
      <c r="N332" s="64"/>
    </row>
    <row r="333" spans="1:14">
      <c r="A333" s="64"/>
      <c r="B333" s="64"/>
      <c r="C333" s="64"/>
      <c r="D333" s="64"/>
      <c r="E333" s="64"/>
      <c r="F333" s="64"/>
      <c r="G333" s="64"/>
      <c r="H333" s="64"/>
      <c r="I333" s="64"/>
      <c r="J333" s="64"/>
      <c r="K333" s="64"/>
      <c r="L333" s="64"/>
      <c r="M333" s="64"/>
      <c r="N333" s="64"/>
    </row>
    <row r="334" spans="1:14">
      <c r="A334" s="64"/>
      <c r="B334" s="64"/>
      <c r="C334" s="64"/>
      <c r="D334" s="64"/>
      <c r="E334" s="64"/>
      <c r="F334" s="64"/>
      <c r="G334" s="64"/>
      <c r="H334" s="64"/>
      <c r="I334" s="64"/>
      <c r="J334" s="64"/>
      <c r="K334" s="64"/>
      <c r="L334" s="64"/>
      <c r="M334" s="64"/>
      <c r="N334" s="64"/>
    </row>
    <row r="335" spans="1:14">
      <c r="A335" s="64"/>
      <c r="B335" s="64"/>
      <c r="C335" s="64"/>
      <c r="D335" s="64"/>
      <c r="E335" s="64"/>
      <c r="F335" s="64"/>
      <c r="G335" s="64"/>
      <c r="H335" s="64"/>
      <c r="I335" s="64"/>
      <c r="J335" s="64"/>
      <c r="K335" s="64"/>
      <c r="L335" s="64"/>
      <c r="M335" s="64"/>
      <c r="N335" s="64"/>
    </row>
    <row r="336" spans="1:14">
      <c r="A336" s="64"/>
      <c r="B336" s="64"/>
      <c r="C336" s="64"/>
      <c r="D336" s="64"/>
      <c r="E336" s="64"/>
      <c r="F336" s="64"/>
      <c r="G336" s="64"/>
      <c r="H336" s="64"/>
      <c r="I336" s="64"/>
      <c r="J336" s="64"/>
      <c r="K336" s="64"/>
      <c r="L336" s="64"/>
      <c r="M336" s="64"/>
      <c r="N336" s="64"/>
    </row>
    <row r="337" spans="1:14">
      <c r="A337" s="64"/>
      <c r="B337" s="64"/>
      <c r="C337" s="64"/>
      <c r="D337" s="64"/>
      <c r="E337" s="64"/>
      <c r="F337" s="64"/>
      <c r="G337" s="64"/>
      <c r="H337" s="64"/>
      <c r="I337" s="64"/>
      <c r="J337" s="64"/>
      <c r="K337" s="64"/>
      <c r="L337" s="64"/>
      <c r="M337" s="64"/>
      <c r="N337" s="64"/>
    </row>
    <row r="338" spans="1:14">
      <c r="A338" s="64"/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  <c r="M338" s="64"/>
      <c r="N338" s="64"/>
    </row>
    <row r="339" spans="1:14">
      <c r="A339" s="64"/>
      <c r="B339" s="64"/>
      <c r="C339" s="64"/>
      <c r="D339" s="64"/>
      <c r="E339" s="64"/>
      <c r="F339" s="64"/>
      <c r="G339" s="64"/>
      <c r="H339" s="64"/>
      <c r="I339" s="64"/>
      <c r="J339" s="64"/>
      <c r="K339" s="64"/>
      <c r="L339" s="64"/>
      <c r="M339" s="64"/>
      <c r="N339" s="64"/>
    </row>
    <row r="340" spans="1:14">
      <c r="A340" s="64"/>
      <c r="B340" s="64"/>
      <c r="C340" s="64"/>
      <c r="D340" s="64"/>
      <c r="E340" s="64"/>
      <c r="F340" s="64"/>
      <c r="G340" s="64"/>
      <c r="H340" s="64"/>
      <c r="I340" s="64"/>
      <c r="J340" s="64"/>
      <c r="K340" s="64"/>
      <c r="L340" s="64"/>
      <c r="M340" s="64"/>
      <c r="N340" s="64"/>
    </row>
    <row r="341" spans="1:14">
      <c r="A341" s="64"/>
      <c r="B341" s="64"/>
      <c r="C341" s="64"/>
      <c r="D341" s="64"/>
      <c r="E341" s="64"/>
      <c r="F341" s="64"/>
      <c r="G341" s="64"/>
      <c r="H341" s="64"/>
      <c r="I341" s="64"/>
      <c r="J341" s="64"/>
      <c r="K341" s="64"/>
      <c r="L341" s="64"/>
      <c r="M341" s="64"/>
      <c r="N341" s="64"/>
    </row>
    <row r="342" spans="1:14">
      <c r="A342" s="64"/>
      <c r="B342" s="64"/>
      <c r="C342" s="64"/>
      <c r="D342" s="64"/>
      <c r="E342" s="64"/>
      <c r="F342" s="64"/>
      <c r="G342" s="64"/>
      <c r="H342" s="64"/>
      <c r="I342" s="64"/>
      <c r="J342" s="64"/>
      <c r="K342" s="64"/>
      <c r="L342" s="64"/>
      <c r="M342" s="64"/>
      <c r="N342" s="64"/>
    </row>
    <row r="343" spans="1:14">
      <c r="A343" s="64"/>
      <c r="B343" s="64"/>
      <c r="C343" s="64"/>
      <c r="D343" s="64"/>
      <c r="E343" s="64"/>
      <c r="F343" s="64"/>
      <c r="G343" s="64"/>
      <c r="H343" s="64"/>
      <c r="I343" s="64"/>
      <c r="J343" s="64"/>
      <c r="K343" s="64"/>
      <c r="L343" s="64"/>
      <c r="M343" s="64"/>
      <c r="N343" s="64"/>
    </row>
    <row r="344" spans="1:14">
      <c r="A344" s="64"/>
      <c r="B344" s="64"/>
      <c r="C344" s="64"/>
      <c r="D344" s="64"/>
      <c r="E344" s="64"/>
      <c r="F344" s="64"/>
      <c r="G344" s="64"/>
      <c r="H344" s="64"/>
      <c r="I344" s="64"/>
      <c r="J344" s="64"/>
      <c r="K344" s="64"/>
      <c r="L344" s="64"/>
      <c r="M344" s="64"/>
      <c r="N344" s="64"/>
    </row>
    <row r="345" spans="1:14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  <c r="M345" s="64"/>
      <c r="N345" s="64"/>
    </row>
    <row r="346" spans="1:14">
      <c r="A346" s="64"/>
      <c r="B346" s="64"/>
      <c r="C346" s="64"/>
      <c r="D346" s="64"/>
      <c r="E346" s="64"/>
      <c r="F346" s="64"/>
      <c r="G346" s="64"/>
      <c r="H346" s="64"/>
      <c r="I346" s="64"/>
      <c r="J346" s="64"/>
      <c r="K346" s="64"/>
      <c r="L346" s="64"/>
      <c r="M346" s="64"/>
      <c r="N346" s="64"/>
    </row>
    <row r="347" spans="1:14">
      <c r="A347" s="64"/>
      <c r="B347" s="64"/>
      <c r="C347" s="64"/>
      <c r="D347" s="64"/>
      <c r="E347" s="64"/>
      <c r="F347" s="64"/>
      <c r="G347" s="64"/>
      <c r="H347" s="64"/>
      <c r="I347" s="64"/>
      <c r="J347" s="64"/>
      <c r="K347" s="64"/>
      <c r="L347" s="64"/>
      <c r="M347" s="64"/>
      <c r="N347" s="64"/>
    </row>
    <row r="348" spans="1:14">
      <c r="A348" s="64"/>
      <c r="B348" s="64"/>
      <c r="C348" s="64"/>
      <c r="D348" s="64"/>
      <c r="E348" s="64"/>
      <c r="F348" s="64"/>
      <c r="G348" s="64"/>
      <c r="H348" s="64"/>
      <c r="I348" s="64"/>
      <c r="J348" s="64"/>
      <c r="K348" s="64"/>
      <c r="L348" s="64"/>
      <c r="M348" s="64"/>
      <c r="N348" s="64"/>
    </row>
    <row r="349" spans="1:14">
      <c r="A349" s="64"/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  <c r="M349" s="64"/>
      <c r="N349" s="64"/>
    </row>
    <row r="350" spans="1:14">
      <c r="A350" s="64"/>
      <c r="B350" s="64"/>
      <c r="C350" s="64"/>
      <c r="D350" s="64"/>
      <c r="E350" s="64"/>
      <c r="F350" s="64"/>
      <c r="G350" s="64"/>
      <c r="H350" s="64"/>
      <c r="I350" s="64"/>
      <c r="J350" s="64"/>
      <c r="K350" s="64"/>
      <c r="L350" s="64"/>
      <c r="M350" s="64"/>
      <c r="N350" s="64"/>
    </row>
    <row r="351" spans="1:14">
      <c r="A351" s="64"/>
      <c r="B351" s="64"/>
      <c r="C351" s="64"/>
      <c r="D351" s="64"/>
      <c r="E351" s="64"/>
      <c r="F351" s="64"/>
      <c r="G351" s="64"/>
      <c r="H351" s="64"/>
      <c r="I351" s="64"/>
      <c r="J351" s="64"/>
      <c r="K351" s="64"/>
      <c r="L351" s="64"/>
      <c r="M351" s="64"/>
      <c r="N351" s="64"/>
    </row>
    <row r="352" spans="1:14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  <c r="L352" s="64"/>
      <c r="M352" s="64"/>
      <c r="N352" s="64"/>
    </row>
    <row r="353" spans="1:14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  <c r="L353" s="64"/>
      <c r="M353" s="64"/>
      <c r="N353" s="64"/>
    </row>
    <row r="354" spans="1:14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  <c r="M354" s="64"/>
      <c r="N354" s="64"/>
    </row>
    <row r="355" spans="1:14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  <c r="M355" s="64"/>
      <c r="N355" s="64"/>
    </row>
    <row r="356" spans="1:14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64"/>
      <c r="N356" s="64"/>
    </row>
    <row r="357" spans="1:14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  <c r="L357" s="64"/>
      <c r="M357" s="64"/>
      <c r="N357" s="64"/>
    </row>
    <row r="358" spans="1:14">
      <c r="A358" s="64"/>
      <c r="B358" s="64"/>
      <c r="C358" s="64"/>
      <c r="D358" s="64"/>
      <c r="E358" s="64"/>
      <c r="F358" s="64"/>
      <c r="G358" s="64"/>
      <c r="H358" s="64"/>
      <c r="I358" s="64"/>
      <c r="J358" s="64"/>
      <c r="K358" s="64"/>
      <c r="L358" s="64"/>
      <c r="M358" s="64"/>
      <c r="N358" s="64"/>
    </row>
    <row r="359" spans="1:14">
      <c r="A359" s="64"/>
      <c r="B359" s="64"/>
      <c r="C359" s="64"/>
      <c r="D359" s="64"/>
      <c r="E359" s="64"/>
      <c r="F359" s="64"/>
      <c r="G359" s="64"/>
      <c r="H359" s="64"/>
      <c r="I359" s="64"/>
      <c r="J359" s="64"/>
      <c r="K359" s="64"/>
      <c r="L359" s="64"/>
      <c r="M359" s="64"/>
      <c r="N359" s="64"/>
    </row>
    <row r="360" spans="1:14">
      <c r="A360" s="64"/>
      <c r="B360" s="64"/>
      <c r="C360" s="64"/>
      <c r="D360" s="64"/>
      <c r="E360" s="64"/>
      <c r="F360" s="64"/>
      <c r="G360" s="64"/>
      <c r="H360" s="64"/>
      <c r="I360" s="64"/>
      <c r="J360" s="64"/>
      <c r="K360" s="64"/>
      <c r="L360" s="64"/>
      <c r="M360" s="64"/>
      <c r="N360" s="64"/>
    </row>
    <row r="361" spans="1:14">
      <c r="A361" s="64"/>
      <c r="B361" s="64"/>
      <c r="C361" s="64"/>
      <c r="D361" s="64"/>
      <c r="E361" s="64"/>
      <c r="F361" s="64"/>
      <c r="G361" s="64"/>
      <c r="H361" s="64"/>
      <c r="I361" s="64"/>
      <c r="J361" s="64"/>
      <c r="K361" s="64"/>
      <c r="L361" s="64"/>
      <c r="M361" s="64"/>
      <c r="N361" s="64"/>
    </row>
    <row r="362" spans="1:14">
      <c r="A362" s="64"/>
      <c r="B362" s="64"/>
      <c r="C362" s="64"/>
      <c r="D362" s="64"/>
      <c r="E362" s="64"/>
      <c r="F362" s="64"/>
      <c r="G362" s="64"/>
      <c r="H362" s="64"/>
      <c r="I362" s="64"/>
      <c r="J362" s="64"/>
      <c r="K362" s="64"/>
      <c r="L362" s="64"/>
      <c r="M362" s="64"/>
      <c r="N362" s="64"/>
    </row>
    <row r="363" spans="1:14">
      <c r="A363" s="64"/>
      <c r="B363" s="64"/>
      <c r="C363" s="64"/>
      <c r="D363" s="64"/>
      <c r="E363" s="64"/>
      <c r="F363" s="64"/>
      <c r="G363" s="64"/>
      <c r="H363" s="64"/>
      <c r="I363" s="64"/>
      <c r="J363" s="64"/>
      <c r="K363" s="64"/>
      <c r="L363" s="64"/>
      <c r="M363" s="64"/>
      <c r="N363" s="64"/>
    </row>
    <row r="364" spans="1:14">
      <c r="A364" s="64"/>
      <c r="B364" s="64"/>
      <c r="C364" s="64"/>
      <c r="D364" s="64"/>
      <c r="E364" s="64"/>
      <c r="F364" s="64"/>
      <c r="G364" s="64"/>
      <c r="H364" s="64"/>
      <c r="I364" s="64"/>
      <c r="J364" s="64"/>
      <c r="K364" s="64"/>
      <c r="L364" s="64"/>
      <c r="M364" s="64"/>
      <c r="N364" s="64"/>
    </row>
    <row r="365" spans="1:14">
      <c r="A365" s="64"/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  <c r="M365" s="64"/>
      <c r="N365" s="64"/>
    </row>
    <row r="366" spans="1:14">
      <c r="A366" s="64"/>
      <c r="B366" s="64"/>
      <c r="C366" s="64"/>
      <c r="D366" s="64"/>
      <c r="E366" s="64"/>
      <c r="F366" s="64"/>
      <c r="G366" s="64"/>
      <c r="H366" s="64"/>
      <c r="I366" s="64"/>
      <c r="J366" s="64"/>
      <c r="K366" s="64"/>
      <c r="L366" s="64"/>
      <c r="M366" s="64"/>
      <c r="N366" s="64"/>
    </row>
    <row r="367" spans="1:14">
      <c r="A367" s="64"/>
      <c r="B367" s="64"/>
      <c r="C367" s="64"/>
      <c r="D367" s="64"/>
      <c r="E367" s="64"/>
      <c r="F367" s="64"/>
      <c r="G367" s="64"/>
      <c r="H367" s="64"/>
      <c r="I367" s="64"/>
      <c r="J367" s="64"/>
      <c r="K367" s="64"/>
      <c r="L367" s="64"/>
      <c r="M367" s="64"/>
      <c r="N367" s="64"/>
    </row>
    <row r="368" spans="1:14">
      <c r="A368" s="64"/>
      <c r="B368" s="64"/>
      <c r="C368" s="64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</row>
    <row r="369" spans="1:14">
      <c r="A369" s="64"/>
      <c r="B369" s="64"/>
      <c r="C369" s="64"/>
      <c r="D369" s="64"/>
      <c r="E369" s="64"/>
      <c r="F369" s="64"/>
      <c r="G369" s="64"/>
      <c r="H369" s="64"/>
      <c r="I369" s="64"/>
      <c r="J369" s="64"/>
      <c r="K369" s="64"/>
      <c r="L369" s="64"/>
      <c r="M369" s="64"/>
      <c r="N369" s="64"/>
    </row>
    <row r="370" spans="1:14">
      <c r="A370" s="64"/>
      <c r="B370" s="64"/>
      <c r="C370" s="64"/>
      <c r="D370" s="64"/>
      <c r="E370" s="64"/>
      <c r="F370" s="64"/>
      <c r="G370" s="64"/>
      <c r="H370" s="64"/>
      <c r="I370" s="64"/>
      <c r="J370" s="64"/>
      <c r="K370" s="64"/>
      <c r="L370" s="64"/>
      <c r="M370" s="64"/>
      <c r="N370" s="64"/>
    </row>
    <row r="371" spans="1:14">
      <c r="A371" s="64"/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  <c r="M371" s="64"/>
      <c r="N371" s="64"/>
    </row>
    <row r="372" spans="1:14">
      <c r="A372" s="64"/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  <c r="M372" s="64"/>
      <c r="N372" s="64"/>
    </row>
    <row r="373" spans="1:14">
      <c r="A373" s="64"/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  <c r="M373" s="64"/>
      <c r="N373" s="64"/>
    </row>
    <row r="374" spans="1:14">
      <c r="A374" s="64"/>
      <c r="B374" s="64"/>
      <c r="C374" s="64"/>
      <c r="D374" s="64"/>
      <c r="E374" s="64"/>
      <c r="F374" s="64"/>
      <c r="G374" s="64"/>
      <c r="H374" s="64"/>
      <c r="I374" s="64"/>
      <c r="J374" s="64"/>
      <c r="K374" s="64"/>
      <c r="L374" s="64"/>
      <c r="M374" s="64"/>
      <c r="N374" s="64"/>
    </row>
    <row r="375" spans="1:14">
      <c r="A375" s="64"/>
      <c r="B375" s="64"/>
      <c r="C375" s="64"/>
      <c r="D375" s="64"/>
      <c r="E375" s="64"/>
      <c r="F375" s="64"/>
      <c r="G375" s="64"/>
      <c r="H375" s="64"/>
      <c r="I375" s="64"/>
      <c r="J375" s="64"/>
      <c r="K375" s="64"/>
      <c r="L375" s="64"/>
      <c r="M375" s="64"/>
      <c r="N375" s="64"/>
    </row>
    <row r="376" spans="1:14">
      <c r="A376" s="64"/>
      <c r="B376" s="64"/>
      <c r="C376" s="64"/>
      <c r="D376" s="64"/>
      <c r="E376" s="64"/>
      <c r="F376" s="64"/>
      <c r="G376" s="64"/>
      <c r="H376" s="64"/>
      <c r="I376" s="64"/>
      <c r="J376" s="64"/>
      <c r="K376" s="64"/>
      <c r="L376" s="64"/>
      <c r="M376" s="64"/>
      <c r="N376" s="64"/>
    </row>
    <row r="377" spans="1:14">
      <c r="A377" s="64"/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  <c r="M377" s="64"/>
      <c r="N377" s="64"/>
    </row>
    <row r="378" spans="1:14">
      <c r="A378" s="64"/>
      <c r="B378" s="64"/>
      <c r="C378" s="64"/>
      <c r="D378" s="64"/>
      <c r="E378" s="64"/>
      <c r="F378" s="64"/>
      <c r="G378" s="64"/>
      <c r="H378" s="64"/>
      <c r="I378" s="64"/>
      <c r="J378" s="64"/>
      <c r="K378" s="64"/>
      <c r="L378" s="64"/>
      <c r="M378" s="64"/>
      <c r="N378" s="64"/>
    </row>
    <row r="379" spans="1:14">
      <c r="A379" s="64"/>
      <c r="B379" s="64"/>
      <c r="C379" s="64"/>
      <c r="D379" s="64"/>
      <c r="E379" s="64"/>
      <c r="F379" s="64"/>
      <c r="G379" s="64"/>
      <c r="H379" s="64"/>
      <c r="I379" s="64"/>
      <c r="J379" s="64"/>
      <c r="K379" s="64"/>
      <c r="L379" s="64"/>
      <c r="M379" s="64"/>
      <c r="N379" s="64"/>
    </row>
    <row r="380" spans="1:14">
      <c r="A380" s="64"/>
      <c r="B380" s="64"/>
      <c r="C380" s="64"/>
      <c r="D380" s="64"/>
      <c r="E380" s="64"/>
      <c r="F380" s="64"/>
      <c r="G380" s="64"/>
      <c r="H380" s="64"/>
      <c r="I380" s="64"/>
      <c r="J380" s="64"/>
      <c r="K380" s="64"/>
      <c r="L380" s="64"/>
      <c r="M380" s="64"/>
      <c r="N380" s="64"/>
    </row>
    <row r="381" spans="1:14">
      <c r="A381" s="64"/>
      <c r="B381" s="64"/>
      <c r="C381" s="64"/>
      <c r="D381" s="64"/>
      <c r="E381" s="64"/>
      <c r="F381" s="64"/>
      <c r="G381" s="64"/>
      <c r="H381" s="64"/>
      <c r="I381" s="64"/>
      <c r="J381" s="64"/>
      <c r="K381" s="64"/>
      <c r="L381" s="64"/>
      <c r="M381" s="64"/>
      <c r="N381" s="64"/>
    </row>
    <row r="382" spans="1:14">
      <c r="A382" s="64"/>
      <c r="B382" s="64"/>
      <c r="C382" s="64"/>
      <c r="D382" s="64"/>
      <c r="E382" s="64"/>
      <c r="F382" s="64"/>
      <c r="G382" s="64"/>
      <c r="H382" s="64"/>
      <c r="I382" s="64"/>
      <c r="J382" s="64"/>
      <c r="K382" s="64"/>
      <c r="L382" s="64"/>
      <c r="M382" s="64"/>
      <c r="N382" s="64"/>
    </row>
    <row r="383" spans="1:14">
      <c r="A383" s="64"/>
      <c r="B383" s="64"/>
      <c r="C383" s="64"/>
      <c r="D383" s="64"/>
      <c r="E383" s="64"/>
      <c r="F383" s="64"/>
      <c r="G383" s="64"/>
      <c r="H383" s="64"/>
      <c r="I383" s="64"/>
      <c r="J383" s="64"/>
      <c r="K383" s="64"/>
      <c r="L383" s="64"/>
      <c r="M383" s="64"/>
      <c r="N383" s="64"/>
    </row>
    <row r="384" spans="1:14">
      <c r="A384" s="64"/>
      <c r="B384" s="64"/>
      <c r="C384" s="64"/>
      <c r="D384" s="64"/>
      <c r="E384" s="64"/>
      <c r="F384" s="64"/>
      <c r="G384" s="64"/>
      <c r="H384" s="64"/>
      <c r="I384" s="64"/>
      <c r="J384" s="64"/>
      <c r="K384" s="64"/>
      <c r="L384" s="64"/>
      <c r="M384" s="64"/>
      <c r="N384" s="64"/>
    </row>
    <row r="385" spans="1:14">
      <c r="A385" s="64"/>
      <c r="B385" s="64"/>
      <c r="C385" s="64"/>
      <c r="D385" s="64"/>
      <c r="E385" s="64"/>
      <c r="F385" s="64"/>
      <c r="G385" s="64"/>
      <c r="H385" s="64"/>
      <c r="I385" s="64"/>
      <c r="J385" s="64"/>
      <c r="K385" s="64"/>
      <c r="L385" s="64"/>
      <c r="M385" s="64"/>
      <c r="N385" s="64"/>
    </row>
    <row r="386" spans="1:14">
      <c r="A386" s="64"/>
      <c r="B386" s="64"/>
      <c r="C386" s="64"/>
      <c r="D386" s="64"/>
      <c r="E386" s="64"/>
      <c r="F386" s="64"/>
      <c r="G386" s="64"/>
      <c r="H386" s="64"/>
      <c r="I386" s="64"/>
      <c r="J386" s="64"/>
      <c r="K386" s="64"/>
      <c r="L386" s="64"/>
      <c r="M386" s="64"/>
      <c r="N386" s="64"/>
    </row>
    <row r="387" spans="1:14">
      <c r="A387" s="64"/>
      <c r="B387" s="64"/>
      <c r="C387" s="64"/>
      <c r="D387" s="64"/>
      <c r="E387" s="64"/>
      <c r="F387" s="64"/>
      <c r="G387" s="64"/>
      <c r="H387" s="64"/>
      <c r="I387" s="64"/>
      <c r="J387" s="64"/>
      <c r="K387" s="64"/>
      <c r="L387" s="64"/>
      <c r="M387" s="64"/>
      <c r="N387" s="64"/>
    </row>
    <row r="388" spans="1:14">
      <c r="A388" s="64"/>
      <c r="B388" s="64"/>
      <c r="C388" s="64"/>
      <c r="D388" s="64"/>
      <c r="E388" s="64"/>
      <c r="F388" s="64"/>
      <c r="G388" s="64"/>
      <c r="H388" s="64"/>
      <c r="I388" s="64"/>
      <c r="J388" s="64"/>
      <c r="K388" s="64"/>
      <c r="L388" s="64"/>
      <c r="M388" s="64"/>
      <c r="N388" s="64"/>
    </row>
    <row r="389" spans="1:14">
      <c r="A389" s="64"/>
      <c r="B389" s="64"/>
      <c r="C389" s="64"/>
      <c r="D389" s="64"/>
      <c r="E389" s="64"/>
      <c r="F389" s="64"/>
      <c r="G389" s="64"/>
      <c r="H389" s="64"/>
      <c r="I389" s="64"/>
      <c r="J389" s="64"/>
      <c r="K389" s="64"/>
      <c r="L389" s="64"/>
      <c r="M389" s="64"/>
      <c r="N389" s="64"/>
    </row>
    <row r="390" spans="1:14">
      <c r="A390" s="64"/>
      <c r="B390" s="64"/>
      <c r="C390" s="64"/>
      <c r="D390" s="64"/>
      <c r="E390" s="64"/>
      <c r="F390" s="64"/>
      <c r="G390" s="64"/>
      <c r="H390" s="64"/>
      <c r="I390" s="64"/>
      <c r="J390" s="64"/>
      <c r="K390" s="64"/>
      <c r="L390" s="64"/>
      <c r="M390" s="64"/>
      <c r="N390" s="64"/>
    </row>
    <row r="391" spans="1:14">
      <c r="A391" s="64"/>
      <c r="B391" s="64"/>
      <c r="C391" s="64"/>
      <c r="D391" s="64"/>
      <c r="E391" s="64"/>
      <c r="F391" s="64"/>
      <c r="G391" s="64"/>
      <c r="H391" s="64"/>
      <c r="I391" s="64"/>
      <c r="J391" s="64"/>
      <c r="K391" s="64"/>
      <c r="L391" s="64"/>
      <c r="M391" s="64"/>
      <c r="N391" s="64"/>
    </row>
    <row r="392" spans="1:14">
      <c r="A392" s="64"/>
      <c r="B392" s="64"/>
      <c r="C392" s="64"/>
      <c r="D392" s="64"/>
      <c r="E392" s="64"/>
      <c r="F392" s="64"/>
      <c r="G392" s="64"/>
      <c r="H392" s="64"/>
      <c r="I392" s="64"/>
      <c r="J392" s="64"/>
      <c r="K392" s="64"/>
      <c r="L392" s="64"/>
      <c r="M392" s="64"/>
      <c r="N392" s="64"/>
    </row>
    <row r="393" spans="1:14">
      <c r="A393" s="64"/>
      <c r="B393" s="64"/>
      <c r="C393" s="64"/>
      <c r="D393" s="64"/>
      <c r="E393" s="64"/>
      <c r="F393" s="64"/>
      <c r="G393" s="64"/>
      <c r="H393" s="64"/>
      <c r="I393" s="64"/>
      <c r="J393" s="64"/>
      <c r="K393" s="64"/>
      <c r="L393" s="64"/>
      <c r="M393" s="64"/>
      <c r="N393" s="64"/>
    </row>
    <row r="394" spans="1:14">
      <c r="A394" s="64"/>
      <c r="B394" s="64"/>
      <c r="C394" s="64"/>
      <c r="D394" s="64"/>
      <c r="E394" s="64"/>
      <c r="F394" s="64"/>
      <c r="G394" s="64"/>
      <c r="H394" s="64"/>
      <c r="I394" s="64"/>
      <c r="J394" s="64"/>
      <c r="K394" s="64"/>
      <c r="L394" s="64"/>
      <c r="M394" s="64"/>
      <c r="N394" s="64"/>
    </row>
    <row r="395" spans="1:14">
      <c r="A395" s="64"/>
      <c r="B395" s="64"/>
      <c r="C395" s="64"/>
      <c r="D395" s="64"/>
      <c r="E395" s="64"/>
      <c r="F395" s="64"/>
      <c r="G395" s="64"/>
      <c r="H395" s="64"/>
      <c r="I395" s="64"/>
      <c r="J395" s="64"/>
      <c r="K395" s="64"/>
      <c r="L395" s="64"/>
      <c r="M395" s="64"/>
      <c r="N395" s="64"/>
    </row>
    <row r="396" spans="1:14">
      <c r="A396" s="64"/>
      <c r="B396" s="64"/>
      <c r="C396" s="64"/>
      <c r="D396" s="64"/>
      <c r="E396" s="64"/>
      <c r="F396" s="64"/>
      <c r="G396" s="64"/>
      <c r="H396" s="64"/>
      <c r="I396" s="64"/>
      <c r="J396" s="64"/>
      <c r="K396" s="64"/>
      <c r="L396" s="64"/>
      <c r="M396" s="64"/>
      <c r="N396" s="64"/>
    </row>
    <row r="397" spans="1:14">
      <c r="A397" s="64"/>
      <c r="B397" s="64"/>
      <c r="C397" s="64"/>
      <c r="D397" s="64"/>
      <c r="E397" s="64"/>
      <c r="F397" s="64"/>
      <c r="G397" s="64"/>
      <c r="H397" s="64"/>
      <c r="I397" s="64"/>
      <c r="J397" s="64"/>
      <c r="K397" s="64"/>
      <c r="L397" s="64"/>
      <c r="M397" s="64"/>
      <c r="N397" s="64"/>
    </row>
    <row r="398" spans="1:14">
      <c r="A398" s="64"/>
      <c r="B398" s="64"/>
      <c r="C398" s="64"/>
      <c r="D398" s="64"/>
      <c r="E398" s="64"/>
      <c r="F398" s="64"/>
      <c r="G398" s="64"/>
      <c r="H398" s="64"/>
      <c r="I398" s="64"/>
      <c r="J398" s="64"/>
      <c r="K398" s="64"/>
      <c r="L398" s="64"/>
      <c r="M398" s="64"/>
      <c r="N398" s="64"/>
    </row>
    <row r="399" spans="1:14">
      <c r="A399" s="64"/>
      <c r="B399" s="64"/>
      <c r="C399" s="64"/>
      <c r="D399" s="64"/>
      <c r="E399" s="64"/>
      <c r="F399" s="64"/>
      <c r="G399" s="64"/>
      <c r="H399" s="64"/>
      <c r="I399" s="64"/>
      <c r="J399" s="64"/>
      <c r="K399" s="64"/>
      <c r="L399" s="64"/>
      <c r="M399" s="64"/>
      <c r="N399" s="64"/>
    </row>
    <row r="400" spans="1:14">
      <c r="A400" s="64"/>
      <c r="B400" s="64"/>
      <c r="C400" s="64"/>
      <c r="D400" s="64"/>
      <c r="E400" s="64"/>
      <c r="F400" s="64"/>
      <c r="G400" s="64"/>
      <c r="H400" s="64"/>
      <c r="I400" s="64"/>
      <c r="J400" s="64"/>
      <c r="K400" s="64"/>
      <c r="L400" s="64"/>
      <c r="M400" s="64"/>
      <c r="N400" s="64"/>
    </row>
    <row r="401" spans="1:14">
      <c r="A401" s="64"/>
      <c r="B401" s="64"/>
      <c r="C401" s="64"/>
      <c r="D401" s="64"/>
      <c r="E401" s="64"/>
      <c r="F401" s="64"/>
      <c r="G401" s="64"/>
      <c r="H401" s="64"/>
      <c r="I401" s="64"/>
      <c r="J401" s="64"/>
      <c r="K401" s="64"/>
      <c r="L401" s="64"/>
      <c r="M401" s="64"/>
      <c r="N401" s="64"/>
    </row>
    <row r="402" spans="1:14">
      <c r="A402" s="64"/>
      <c r="B402" s="64"/>
      <c r="C402" s="64"/>
      <c r="D402" s="64"/>
      <c r="E402" s="64"/>
      <c r="F402" s="64"/>
      <c r="G402" s="64"/>
      <c r="H402" s="64"/>
      <c r="I402" s="64"/>
      <c r="J402" s="64"/>
      <c r="K402" s="64"/>
      <c r="L402" s="64"/>
      <c r="M402" s="64"/>
      <c r="N402" s="64"/>
    </row>
    <row r="403" spans="1:14">
      <c r="A403" s="64"/>
      <c r="B403" s="64"/>
      <c r="C403" s="64"/>
      <c r="D403" s="64"/>
      <c r="E403" s="64"/>
      <c r="F403" s="64"/>
      <c r="G403" s="64"/>
      <c r="H403" s="64"/>
      <c r="I403" s="64"/>
      <c r="J403" s="64"/>
      <c r="K403" s="64"/>
      <c r="L403" s="64"/>
      <c r="M403" s="64"/>
      <c r="N403" s="64"/>
    </row>
    <row r="404" spans="1:14">
      <c r="A404" s="64"/>
      <c r="B404" s="64"/>
      <c r="C404" s="64"/>
      <c r="D404" s="64"/>
      <c r="E404" s="64"/>
      <c r="F404" s="64"/>
      <c r="G404" s="64"/>
      <c r="H404" s="64"/>
      <c r="I404" s="64"/>
      <c r="J404" s="64"/>
      <c r="K404" s="64"/>
      <c r="L404" s="64"/>
      <c r="M404" s="64"/>
      <c r="N404" s="64"/>
    </row>
    <row r="405" spans="1:14">
      <c r="A405" s="64"/>
      <c r="B405" s="64"/>
      <c r="C405" s="64"/>
      <c r="D405" s="64"/>
      <c r="E405" s="64"/>
      <c r="F405" s="64"/>
      <c r="G405" s="64"/>
      <c r="H405" s="64"/>
      <c r="I405" s="64"/>
      <c r="J405" s="64"/>
      <c r="K405" s="64"/>
      <c r="L405" s="64"/>
      <c r="M405" s="64"/>
      <c r="N405" s="64"/>
    </row>
    <row r="406" spans="1:14">
      <c r="A406" s="64"/>
      <c r="B406" s="64"/>
      <c r="C406" s="64"/>
      <c r="D406" s="64"/>
      <c r="E406" s="64"/>
      <c r="F406" s="64"/>
      <c r="G406" s="64"/>
      <c r="H406" s="64"/>
      <c r="I406" s="64"/>
      <c r="J406" s="64"/>
      <c r="K406" s="64"/>
      <c r="L406" s="64"/>
      <c r="M406" s="64"/>
      <c r="N406" s="64"/>
    </row>
    <row r="407" spans="1:14">
      <c r="A407" s="64"/>
      <c r="B407" s="64"/>
      <c r="C407" s="64"/>
      <c r="D407" s="64"/>
      <c r="E407" s="64"/>
      <c r="F407" s="64"/>
      <c r="G407" s="64"/>
      <c r="H407" s="64"/>
      <c r="I407" s="64"/>
      <c r="J407" s="64"/>
      <c r="K407" s="64"/>
      <c r="L407" s="64"/>
      <c r="M407" s="64"/>
      <c r="N407" s="64"/>
    </row>
    <row r="408" spans="1:14">
      <c r="A408" s="64"/>
      <c r="B408" s="64"/>
      <c r="C408" s="64"/>
      <c r="D408" s="64"/>
      <c r="E408" s="64"/>
      <c r="F408" s="64"/>
      <c r="G408" s="64"/>
      <c r="H408" s="64"/>
      <c r="I408" s="64"/>
      <c r="J408" s="64"/>
      <c r="K408" s="64"/>
      <c r="L408" s="64"/>
      <c r="M408" s="64"/>
      <c r="N408" s="64"/>
    </row>
    <row r="409" spans="1:14">
      <c r="A409" s="64"/>
      <c r="B409" s="64"/>
      <c r="C409" s="64"/>
      <c r="D409" s="64"/>
      <c r="E409" s="64"/>
      <c r="F409" s="64"/>
      <c r="G409" s="64"/>
      <c r="H409" s="64"/>
      <c r="I409" s="64"/>
      <c r="J409" s="64"/>
      <c r="K409" s="64"/>
      <c r="L409" s="64"/>
      <c r="M409" s="64"/>
      <c r="N409" s="64"/>
    </row>
    <row r="410" spans="1:14">
      <c r="A410" s="64"/>
      <c r="B410" s="64"/>
      <c r="C410" s="64"/>
      <c r="D410" s="64"/>
      <c r="E410" s="64"/>
      <c r="F410" s="64"/>
      <c r="G410" s="64"/>
      <c r="H410" s="64"/>
      <c r="I410" s="64"/>
      <c r="J410" s="64"/>
      <c r="K410" s="64"/>
      <c r="L410" s="64"/>
      <c r="M410" s="64"/>
      <c r="N410" s="64"/>
    </row>
    <row r="411" spans="1:14">
      <c r="A411" s="64"/>
      <c r="B411" s="64"/>
      <c r="C411" s="64"/>
      <c r="D411" s="64"/>
      <c r="E411" s="64"/>
      <c r="F411" s="64"/>
      <c r="G411" s="64"/>
      <c r="H411" s="64"/>
      <c r="I411" s="64"/>
      <c r="J411" s="64"/>
      <c r="K411" s="64"/>
      <c r="L411" s="64"/>
      <c r="M411" s="64"/>
      <c r="N411" s="64"/>
    </row>
    <row r="412" spans="1:14">
      <c r="A412" s="64"/>
      <c r="B412" s="64"/>
      <c r="C412" s="64"/>
      <c r="D412" s="64"/>
      <c r="E412" s="64"/>
      <c r="F412" s="64"/>
      <c r="G412" s="64"/>
      <c r="H412" s="64"/>
      <c r="I412" s="64"/>
      <c r="J412" s="64"/>
      <c r="K412" s="64"/>
      <c r="L412" s="64"/>
      <c r="M412" s="64"/>
      <c r="N412" s="64"/>
    </row>
    <row r="413" spans="1:14">
      <c r="A413" s="64"/>
      <c r="B413" s="64"/>
      <c r="C413" s="64"/>
      <c r="D413" s="64"/>
      <c r="E413" s="64"/>
      <c r="F413" s="64"/>
      <c r="G413" s="64"/>
      <c r="H413" s="64"/>
      <c r="I413" s="64"/>
      <c r="J413" s="64"/>
      <c r="K413" s="64"/>
      <c r="L413" s="64"/>
      <c r="M413" s="64"/>
      <c r="N413" s="64"/>
    </row>
    <row r="414" spans="1:14">
      <c r="A414" s="64"/>
      <c r="B414" s="64"/>
      <c r="C414" s="64"/>
      <c r="D414" s="64"/>
      <c r="E414" s="64"/>
      <c r="F414" s="64"/>
      <c r="G414" s="64"/>
      <c r="H414" s="64"/>
      <c r="I414" s="64"/>
      <c r="J414" s="64"/>
      <c r="K414" s="64"/>
      <c r="L414" s="64"/>
      <c r="M414" s="64"/>
      <c r="N414" s="64"/>
    </row>
    <row r="415" spans="1:14">
      <c r="A415" s="64"/>
      <c r="B415" s="64"/>
      <c r="C415" s="64"/>
      <c r="D415" s="64"/>
      <c r="E415" s="64"/>
      <c r="F415" s="64"/>
      <c r="G415" s="64"/>
      <c r="H415" s="64"/>
      <c r="I415" s="64"/>
      <c r="J415" s="64"/>
      <c r="K415" s="64"/>
      <c r="L415" s="64"/>
      <c r="M415" s="64"/>
      <c r="N415" s="64"/>
    </row>
    <row r="416" spans="1:14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  <c r="L416" s="64"/>
      <c r="M416" s="64"/>
      <c r="N416" s="64"/>
    </row>
    <row r="417" spans="1:14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  <c r="L417" s="64"/>
      <c r="M417" s="64"/>
      <c r="N417" s="64"/>
    </row>
    <row r="418" spans="1:14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  <c r="L418" s="64"/>
      <c r="M418" s="64"/>
      <c r="N418" s="64"/>
    </row>
    <row r="419" spans="1:14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  <c r="L419" s="64"/>
      <c r="M419" s="64"/>
      <c r="N419" s="64"/>
    </row>
    <row r="420" spans="1:14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  <c r="L420" s="64"/>
      <c r="M420" s="64"/>
      <c r="N420" s="64"/>
    </row>
    <row r="421" spans="1:14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  <c r="L421" s="64"/>
      <c r="M421" s="64"/>
      <c r="N421" s="64"/>
    </row>
    <row r="422" spans="1:14">
      <c r="A422" s="64"/>
      <c r="B422" s="64"/>
      <c r="C422" s="64"/>
      <c r="D422" s="64"/>
      <c r="E422" s="64"/>
      <c r="F422" s="64"/>
      <c r="G422" s="64"/>
      <c r="H422" s="64"/>
      <c r="I422" s="64"/>
      <c r="J422" s="64"/>
      <c r="K422" s="64"/>
      <c r="L422" s="64"/>
      <c r="M422" s="64"/>
      <c r="N422" s="64"/>
    </row>
    <row r="423" spans="1:14">
      <c r="A423" s="64"/>
      <c r="B423" s="64"/>
      <c r="C423" s="64"/>
      <c r="D423" s="64"/>
      <c r="E423" s="64"/>
      <c r="F423" s="64"/>
      <c r="G423" s="64"/>
      <c r="H423" s="64"/>
      <c r="I423" s="64"/>
      <c r="J423" s="64"/>
      <c r="K423" s="64"/>
      <c r="L423" s="64"/>
      <c r="M423" s="64"/>
      <c r="N423" s="64"/>
    </row>
    <row r="424" spans="1:14">
      <c r="A424" s="64"/>
      <c r="B424" s="64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4"/>
      <c r="N424" s="64"/>
    </row>
    <row r="425" spans="1:14">
      <c r="A425" s="64"/>
      <c r="B425" s="64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4"/>
      <c r="N425" s="64"/>
    </row>
    <row r="426" spans="1:14">
      <c r="A426" s="64"/>
      <c r="B426" s="64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4"/>
      <c r="N426" s="64"/>
    </row>
    <row r="427" spans="1:14">
      <c r="A427" s="64"/>
      <c r="B427" s="64"/>
      <c r="C427" s="64"/>
      <c r="D427" s="64"/>
      <c r="E427" s="64"/>
      <c r="F427" s="64"/>
      <c r="G427" s="64"/>
      <c r="H427" s="64"/>
      <c r="I427" s="64"/>
      <c r="J427" s="64"/>
      <c r="K427" s="64"/>
      <c r="L427" s="64"/>
      <c r="M427" s="64"/>
      <c r="N427" s="64"/>
    </row>
    <row r="428" spans="1:14">
      <c r="A428" s="64"/>
      <c r="B428" s="64"/>
      <c r="C428" s="64"/>
      <c r="D428" s="64"/>
      <c r="E428" s="64"/>
      <c r="F428" s="64"/>
      <c r="G428" s="64"/>
      <c r="H428" s="64"/>
      <c r="I428" s="64"/>
      <c r="J428" s="64"/>
      <c r="K428" s="64"/>
      <c r="L428" s="64"/>
      <c r="M428" s="64"/>
      <c r="N428" s="64"/>
    </row>
    <row r="429" spans="1:14">
      <c r="A429" s="64"/>
      <c r="B429" s="64"/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4"/>
      <c r="N429" s="64"/>
    </row>
    <row r="430" spans="1:14">
      <c r="A430" s="64"/>
      <c r="B430" s="64"/>
      <c r="C430" s="64"/>
      <c r="D430" s="64"/>
      <c r="E430" s="64"/>
      <c r="F430" s="64"/>
      <c r="G430" s="64"/>
      <c r="H430" s="64"/>
      <c r="I430" s="64"/>
      <c r="J430" s="64"/>
      <c r="K430" s="64"/>
      <c r="L430" s="64"/>
      <c r="M430" s="64"/>
      <c r="N430" s="64"/>
    </row>
    <row r="431" spans="1:14">
      <c r="A431" s="64"/>
      <c r="B431" s="64"/>
      <c r="C431" s="64"/>
      <c r="D431" s="64"/>
      <c r="E431" s="64"/>
      <c r="F431" s="64"/>
      <c r="G431" s="64"/>
      <c r="H431" s="64"/>
      <c r="I431" s="64"/>
      <c r="J431" s="64"/>
      <c r="K431" s="64"/>
      <c r="L431" s="64"/>
      <c r="M431" s="64"/>
      <c r="N431" s="64"/>
    </row>
    <row r="432" spans="1:14">
      <c r="A432" s="64"/>
      <c r="B432" s="64"/>
      <c r="C432" s="64"/>
      <c r="D432" s="64"/>
      <c r="E432" s="64"/>
      <c r="F432" s="64"/>
      <c r="G432" s="64"/>
      <c r="H432" s="64"/>
      <c r="I432" s="64"/>
      <c r="J432" s="64"/>
      <c r="K432" s="64"/>
      <c r="L432" s="64"/>
      <c r="M432" s="64"/>
      <c r="N432" s="64"/>
    </row>
    <row r="433" spans="1:14">
      <c r="A433" s="64"/>
      <c r="B433" s="64"/>
      <c r="C433" s="64"/>
      <c r="D433" s="64"/>
      <c r="E433" s="64"/>
      <c r="F433" s="64"/>
      <c r="G433" s="64"/>
      <c r="H433" s="64"/>
      <c r="I433" s="64"/>
      <c r="J433" s="64"/>
      <c r="K433" s="64"/>
      <c r="L433" s="64"/>
      <c r="M433" s="64"/>
      <c r="N433" s="64"/>
    </row>
    <row r="434" spans="1:14">
      <c r="A434" s="64"/>
      <c r="B434" s="64"/>
      <c r="C434" s="64"/>
      <c r="D434" s="64"/>
      <c r="E434" s="64"/>
      <c r="F434" s="64"/>
      <c r="G434" s="64"/>
      <c r="H434" s="64"/>
      <c r="I434" s="64"/>
      <c r="J434" s="64"/>
      <c r="K434" s="64"/>
      <c r="L434" s="64"/>
      <c r="M434" s="64"/>
      <c r="N434" s="64"/>
    </row>
    <row r="435" spans="1:14">
      <c r="A435" s="64"/>
      <c r="B435" s="64"/>
      <c r="C435" s="64"/>
      <c r="D435" s="64"/>
      <c r="E435" s="64"/>
      <c r="F435" s="64"/>
      <c r="G435" s="64"/>
      <c r="H435" s="64"/>
      <c r="I435" s="64"/>
      <c r="J435" s="64"/>
      <c r="K435" s="64"/>
      <c r="L435" s="64"/>
      <c r="M435" s="64"/>
      <c r="N435" s="64"/>
    </row>
    <row r="436" spans="1:14">
      <c r="A436" s="64"/>
      <c r="B436" s="64"/>
      <c r="C436" s="64"/>
      <c r="D436" s="64"/>
      <c r="E436" s="64"/>
      <c r="F436" s="64"/>
      <c r="G436" s="64"/>
      <c r="H436" s="64"/>
      <c r="I436" s="64"/>
      <c r="J436" s="64"/>
      <c r="K436" s="64"/>
      <c r="L436" s="64"/>
      <c r="M436" s="64"/>
      <c r="N436" s="64"/>
    </row>
    <row r="437" spans="1:14">
      <c r="A437" s="64"/>
      <c r="B437" s="64"/>
      <c r="C437" s="64"/>
      <c r="D437" s="64"/>
      <c r="E437" s="64"/>
      <c r="F437" s="64"/>
      <c r="G437" s="64"/>
      <c r="H437" s="64"/>
      <c r="I437" s="64"/>
      <c r="J437" s="64"/>
      <c r="K437" s="64"/>
      <c r="L437" s="64"/>
      <c r="M437" s="64"/>
      <c r="N437" s="64"/>
    </row>
    <row r="438" spans="1:14">
      <c r="A438" s="64"/>
      <c r="B438" s="64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4"/>
      <c r="N438" s="64"/>
    </row>
    <row r="439" spans="1:14">
      <c r="A439" s="64"/>
      <c r="B439" s="64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4"/>
      <c r="N439" s="64"/>
    </row>
    <row r="440" spans="1:14">
      <c r="A440" s="64"/>
      <c r="B440" s="64"/>
      <c r="C440" s="64"/>
      <c r="D440" s="64"/>
      <c r="E440" s="64"/>
      <c r="F440" s="64"/>
      <c r="G440" s="64"/>
      <c r="H440" s="64"/>
      <c r="I440" s="64"/>
      <c r="J440" s="64"/>
      <c r="K440" s="64"/>
      <c r="L440" s="64"/>
      <c r="M440" s="64"/>
      <c r="N440" s="64"/>
    </row>
    <row r="441" spans="1:14">
      <c r="A441" s="64"/>
      <c r="B441" s="64"/>
      <c r="C441" s="64"/>
      <c r="D441" s="64"/>
      <c r="E441" s="64"/>
      <c r="F441" s="64"/>
      <c r="G441" s="64"/>
      <c r="H441" s="64"/>
      <c r="I441" s="64"/>
      <c r="J441" s="64"/>
      <c r="K441" s="64"/>
      <c r="L441" s="64"/>
      <c r="M441" s="64"/>
      <c r="N441" s="64"/>
    </row>
    <row r="442" spans="1:14">
      <c r="A442" s="64"/>
      <c r="B442" s="64"/>
      <c r="C442" s="64"/>
      <c r="D442" s="64"/>
      <c r="E442" s="64"/>
      <c r="F442" s="64"/>
      <c r="G442" s="64"/>
      <c r="H442" s="64"/>
      <c r="I442" s="64"/>
      <c r="J442" s="64"/>
      <c r="K442" s="64"/>
      <c r="L442" s="64"/>
      <c r="M442" s="64"/>
      <c r="N442" s="64"/>
    </row>
    <row r="443" spans="1:14">
      <c r="A443" s="64"/>
      <c r="B443" s="64"/>
      <c r="C443" s="64"/>
      <c r="D443" s="64"/>
      <c r="E443" s="64"/>
      <c r="F443" s="64"/>
      <c r="G443" s="64"/>
      <c r="H443" s="64"/>
      <c r="I443" s="64"/>
      <c r="J443" s="64"/>
      <c r="K443" s="64"/>
      <c r="L443" s="64"/>
      <c r="M443" s="64"/>
      <c r="N443" s="64"/>
    </row>
    <row r="444" spans="1:14">
      <c r="A444" s="64"/>
      <c r="B444" s="64"/>
      <c r="C444" s="64"/>
      <c r="D444" s="64"/>
      <c r="E444" s="64"/>
      <c r="F444" s="64"/>
      <c r="G444" s="64"/>
      <c r="H444" s="64"/>
      <c r="I444" s="64"/>
      <c r="J444" s="64"/>
      <c r="K444" s="64"/>
      <c r="L444" s="64"/>
      <c r="M444" s="64"/>
      <c r="N444" s="64"/>
    </row>
    <row r="445" spans="1:14">
      <c r="A445" s="64"/>
      <c r="B445" s="64"/>
      <c r="C445" s="64"/>
      <c r="D445" s="64"/>
      <c r="E445" s="64"/>
      <c r="F445" s="64"/>
      <c r="G445" s="64"/>
      <c r="H445" s="64"/>
      <c r="I445" s="64"/>
      <c r="J445" s="64"/>
      <c r="K445" s="64"/>
      <c r="L445" s="64"/>
      <c r="M445" s="64"/>
      <c r="N445" s="64"/>
    </row>
    <row r="446" spans="1:14">
      <c r="A446" s="64"/>
      <c r="B446" s="64"/>
      <c r="C446" s="64"/>
      <c r="D446" s="64"/>
      <c r="E446" s="64"/>
      <c r="F446" s="64"/>
      <c r="G446" s="64"/>
      <c r="H446" s="64"/>
      <c r="I446" s="64"/>
      <c r="J446" s="64"/>
      <c r="K446" s="64"/>
      <c r="L446" s="64"/>
      <c r="M446" s="64"/>
      <c r="N446" s="64"/>
    </row>
    <row r="447" spans="1:14">
      <c r="A447" s="64"/>
      <c r="B447" s="64"/>
      <c r="C447" s="64"/>
      <c r="D447" s="64"/>
      <c r="E447" s="64"/>
      <c r="F447" s="64"/>
      <c r="G447" s="64"/>
      <c r="H447" s="64"/>
      <c r="I447" s="64"/>
      <c r="J447" s="64"/>
      <c r="K447" s="64"/>
      <c r="L447" s="64"/>
      <c r="M447" s="64"/>
      <c r="N447" s="64"/>
    </row>
    <row r="448" spans="1:14">
      <c r="A448" s="64"/>
      <c r="B448" s="64"/>
      <c r="C448" s="64"/>
      <c r="D448" s="64"/>
      <c r="E448" s="64"/>
      <c r="F448" s="64"/>
      <c r="G448" s="64"/>
      <c r="H448" s="64"/>
      <c r="I448" s="64"/>
      <c r="J448" s="64"/>
      <c r="K448" s="64"/>
      <c r="L448" s="64"/>
      <c r="M448" s="64"/>
      <c r="N448" s="64"/>
    </row>
    <row r="449" spans="1:14">
      <c r="A449" s="64"/>
      <c r="B449" s="64"/>
      <c r="C449" s="64"/>
      <c r="D449" s="64"/>
      <c r="E449" s="64"/>
      <c r="F449" s="64"/>
      <c r="G449" s="64"/>
      <c r="H449" s="64"/>
      <c r="I449" s="64"/>
      <c r="J449" s="64"/>
      <c r="K449" s="64"/>
      <c r="L449" s="64"/>
      <c r="M449" s="64"/>
      <c r="N449" s="64"/>
    </row>
    <row r="450" spans="1:14">
      <c r="A450" s="64"/>
      <c r="B450" s="64"/>
      <c r="C450" s="64"/>
      <c r="D450" s="64"/>
      <c r="E450" s="64"/>
      <c r="F450" s="64"/>
      <c r="G450" s="64"/>
      <c r="H450" s="64"/>
      <c r="I450" s="64"/>
      <c r="J450" s="64"/>
      <c r="K450" s="64"/>
      <c r="L450" s="64"/>
      <c r="M450" s="64"/>
      <c r="N450" s="64"/>
    </row>
    <row r="451" spans="1:14">
      <c r="A451" s="64"/>
      <c r="B451" s="64"/>
      <c r="C451" s="64"/>
      <c r="D451" s="64"/>
      <c r="E451" s="64"/>
      <c r="F451" s="64"/>
      <c r="G451" s="64"/>
      <c r="H451" s="64"/>
      <c r="I451" s="64"/>
      <c r="J451" s="64"/>
      <c r="K451" s="64"/>
      <c r="L451" s="64"/>
      <c r="M451" s="64"/>
      <c r="N451" s="64"/>
    </row>
    <row r="452" spans="1:14">
      <c r="A452" s="64"/>
      <c r="B452" s="64"/>
      <c r="C452" s="64"/>
      <c r="D452" s="64"/>
      <c r="E452" s="64"/>
      <c r="F452" s="64"/>
      <c r="G452" s="64"/>
      <c r="H452" s="64"/>
      <c r="I452" s="64"/>
      <c r="J452" s="64"/>
      <c r="K452" s="64"/>
      <c r="L452" s="64"/>
      <c r="M452" s="64"/>
      <c r="N452" s="64"/>
    </row>
    <row r="453" spans="1:14">
      <c r="A453" s="64"/>
      <c r="B453" s="64"/>
      <c r="C453" s="64"/>
      <c r="D453" s="64"/>
      <c r="E453" s="64"/>
      <c r="F453" s="64"/>
      <c r="G453" s="64"/>
      <c r="H453" s="64"/>
      <c r="I453" s="64"/>
      <c r="J453" s="64"/>
      <c r="K453" s="64"/>
      <c r="L453" s="64"/>
      <c r="M453" s="64"/>
      <c r="N453" s="64"/>
    </row>
    <row r="454" spans="1:14">
      <c r="A454" s="64"/>
      <c r="B454" s="64"/>
      <c r="C454" s="64"/>
      <c r="D454" s="64"/>
      <c r="E454" s="64"/>
      <c r="F454" s="64"/>
      <c r="G454" s="64"/>
      <c r="H454" s="64"/>
      <c r="I454" s="64"/>
      <c r="J454" s="64"/>
      <c r="K454" s="64"/>
      <c r="L454" s="64"/>
      <c r="M454" s="64"/>
      <c r="N454" s="64"/>
    </row>
    <row r="455" spans="1:14">
      <c r="A455" s="64"/>
      <c r="B455" s="64"/>
      <c r="C455" s="64"/>
      <c r="D455" s="64"/>
      <c r="E455" s="64"/>
      <c r="F455" s="64"/>
      <c r="G455" s="64"/>
      <c r="H455" s="64"/>
      <c r="I455" s="64"/>
      <c r="J455" s="64"/>
      <c r="K455" s="64"/>
      <c r="L455" s="64"/>
      <c r="M455" s="64"/>
      <c r="N455" s="64"/>
    </row>
    <row r="456" spans="1:14">
      <c r="A456" s="64"/>
      <c r="B456" s="64"/>
      <c r="C456" s="64"/>
      <c r="D456" s="64"/>
      <c r="E456" s="64"/>
      <c r="F456" s="64"/>
      <c r="G456" s="64"/>
      <c r="H456" s="64"/>
      <c r="I456" s="64"/>
      <c r="J456" s="64"/>
      <c r="K456" s="64"/>
      <c r="L456" s="64"/>
      <c r="M456" s="64"/>
      <c r="N456" s="64"/>
    </row>
    <row r="457" spans="1:14">
      <c r="A457" s="64"/>
      <c r="B457" s="64"/>
      <c r="C457" s="64"/>
      <c r="D457" s="64"/>
      <c r="E457" s="64"/>
      <c r="F457" s="64"/>
      <c r="G457" s="64"/>
      <c r="H457" s="64"/>
      <c r="I457" s="64"/>
      <c r="J457" s="64"/>
      <c r="K457" s="64"/>
      <c r="L457" s="64"/>
      <c r="M457" s="64"/>
      <c r="N457" s="64"/>
    </row>
    <row r="458" spans="1:14">
      <c r="A458" s="64"/>
      <c r="B458" s="64"/>
      <c r="C458" s="64"/>
      <c r="D458" s="64"/>
      <c r="E458" s="64"/>
      <c r="F458" s="64"/>
      <c r="G458" s="64"/>
      <c r="H458" s="64"/>
      <c r="I458" s="64"/>
      <c r="J458" s="64"/>
      <c r="K458" s="64"/>
      <c r="L458" s="64"/>
      <c r="M458" s="64"/>
      <c r="N458" s="64"/>
    </row>
    <row r="459" spans="1:14">
      <c r="A459" s="64"/>
      <c r="B459" s="64"/>
      <c r="C459" s="64"/>
      <c r="D459" s="64"/>
      <c r="E459" s="64"/>
      <c r="F459" s="64"/>
      <c r="G459" s="64"/>
      <c r="H459" s="64"/>
      <c r="I459" s="64"/>
      <c r="J459" s="64"/>
      <c r="K459" s="64"/>
      <c r="L459" s="64"/>
      <c r="M459" s="64"/>
      <c r="N459" s="64"/>
    </row>
    <row r="460" spans="1:14">
      <c r="A460" s="64"/>
      <c r="B460" s="64"/>
      <c r="C460" s="64"/>
      <c r="D460" s="64"/>
      <c r="E460" s="64"/>
      <c r="F460" s="64"/>
      <c r="G460" s="64"/>
      <c r="H460" s="64"/>
      <c r="I460" s="64"/>
      <c r="J460" s="64"/>
      <c r="K460" s="64"/>
      <c r="L460" s="64"/>
      <c r="M460" s="64"/>
      <c r="N460" s="64"/>
    </row>
    <row r="461" spans="1:14">
      <c r="A461" s="64"/>
      <c r="B461" s="64"/>
      <c r="C461" s="64"/>
      <c r="D461" s="64"/>
      <c r="E461" s="64"/>
      <c r="F461" s="64"/>
      <c r="G461" s="64"/>
      <c r="H461" s="64"/>
      <c r="I461" s="64"/>
      <c r="J461" s="64"/>
      <c r="K461" s="64"/>
      <c r="L461" s="64"/>
      <c r="M461" s="64"/>
      <c r="N461" s="64"/>
    </row>
    <row r="462" spans="1:14">
      <c r="A462" s="64"/>
      <c r="B462" s="64"/>
      <c r="C462" s="64"/>
      <c r="D462" s="64"/>
      <c r="E462" s="64"/>
      <c r="F462" s="64"/>
      <c r="G462" s="64"/>
      <c r="H462" s="64"/>
      <c r="I462" s="64"/>
      <c r="J462" s="64"/>
      <c r="K462" s="64"/>
      <c r="L462" s="64"/>
      <c r="M462" s="64"/>
      <c r="N462" s="64"/>
    </row>
    <row r="463" spans="1:14">
      <c r="A463" s="64"/>
      <c r="B463" s="64"/>
      <c r="C463" s="64"/>
      <c r="D463" s="64"/>
      <c r="E463" s="64"/>
      <c r="F463" s="64"/>
      <c r="G463" s="64"/>
      <c r="H463" s="64"/>
      <c r="I463" s="64"/>
      <c r="J463" s="64"/>
      <c r="K463" s="64"/>
      <c r="L463" s="64"/>
      <c r="M463" s="64"/>
      <c r="N463" s="64"/>
    </row>
    <row r="464" spans="1:14">
      <c r="A464" s="64"/>
      <c r="B464" s="64"/>
      <c r="C464" s="64"/>
      <c r="D464" s="64"/>
      <c r="E464" s="64"/>
      <c r="F464" s="64"/>
      <c r="G464" s="64"/>
      <c r="H464" s="64"/>
      <c r="I464" s="64"/>
      <c r="J464" s="64"/>
      <c r="K464" s="64"/>
      <c r="L464" s="64"/>
      <c r="M464" s="64"/>
      <c r="N464" s="64"/>
    </row>
    <row r="465" spans="1:14">
      <c r="A465" s="64"/>
      <c r="B465" s="64"/>
      <c r="C465" s="64"/>
      <c r="D465" s="64"/>
      <c r="E465" s="64"/>
      <c r="F465" s="64"/>
      <c r="G465" s="64"/>
      <c r="H465" s="64"/>
      <c r="I465" s="64"/>
      <c r="J465" s="64"/>
      <c r="K465" s="64"/>
      <c r="L465" s="64"/>
      <c r="M465" s="64"/>
      <c r="N465" s="64"/>
    </row>
    <row r="466" spans="1:14">
      <c r="A466" s="64"/>
      <c r="B466" s="64"/>
      <c r="C466" s="64"/>
      <c r="D466" s="64"/>
      <c r="E466" s="64"/>
      <c r="F466" s="64"/>
      <c r="G466" s="64"/>
      <c r="H466" s="64"/>
      <c r="I466" s="64"/>
      <c r="J466" s="64"/>
      <c r="K466" s="64"/>
      <c r="L466" s="64"/>
      <c r="M466" s="64"/>
      <c r="N466" s="64"/>
    </row>
    <row r="467" spans="1:14">
      <c r="A467" s="64"/>
      <c r="B467" s="64"/>
      <c r="C467" s="64"/>
      <c r="D467" s="64"/>
      <c r="E467" s="64"/>
      <c r="F467" s="64"/>
      <c r="G467" s="64"/>
      <c r="H467" s="64"/>
      <c r="I467" s="64"/>
      <c r="J467" s="64"/>
      <c r="K467" s="64"/>
      <c r="L467" s="64"/>
      <c r="M467" s="64"/>
      <c r="N467" s="64"/>
    </row>
    <row r="468" spans="1:14">
      <c r="A468" s="64"/>
      <c r="B468" s="64"/>
      <c r="C468" s="64"/>
      <c r="D468" s="64"/>
      <c r="E468" s="64"/>
      <c r="F468" s="64"/>
      <c r="G468" s="64"/>
      <c r="H468" s="64"/>
      <c r="I468" s="64"/>
      <c r="J468" s="64"/>
      <c r="K468" s="64"/>
      <c r="L468" s="64"/>
      <c r="M468" s="64"/>
      <c r="N468" s="64"/>
    </row>
    <row r="469" spans="1:14">
      <c r="A469" s="64"/>
      <c r="B469" s="64"/>
      <c r="C469" s="64"/>
      <c r="D469" s="64"/>
      <c r="E469" s="64"/>
      <c r="F469" s="64"/>
      <c r="G469" s="64"/>
      <c r="H469" s="64"/>
      <c r="I469" s="64"/>
      <c r="J469" s="64"/>
      <c r="K469" s="64"/>
      <c r="L469" s="64"/>
      <c r="M469" s="64"/>
      <c r="N469" s="64"/>
    </row>
    <row r="470" spans="1:14">
      <c r="A470" s="64"/>
      <c r="B470" s="64"/>
      <c r="C470" s="64"/>
      <c r="D470" s="64"/>
      <c r="E470" s="64"/>
      <c r="F470" s="64"/>
      <c r="G470" s="64"/>
      <c r="H470" s="64"/>
      <c r="I470" s="64"/>
      <c r="J470" s="64"/>
      <c r="K470" s="64"/>
      <c r="L470" s="64"/>
      <c r="M470" s="64"/>
      <c r="N470" s="64"/>
    </row>
    <row r="471" spans="1:14">
      <c r="A471" s="64"/>
      <c r="B471" s="64"/>
      <c r="C471" s="64"/>
      <c r="D471" s="64"/>
      <c r="E471" s="64"/>
      <c r="F471" s="64"/>
      <c r="G471" s="64"/>
      <c r="H471" s="64"/>
      <c r="I471" s="64"/>
      <c r="J471" s="64"/>
      <c r="K471" s="64"/>
      <c r="L471" s="64"/>
      <c r="M471" s="64"/>
      <c r="N471" s="64"/>
    </row>
    <row r="472" spans="1:14">
      <c r="A472" s="64"/>
      <c r="B472" s="64"/>
      <c r="C472" s="64"/>
      <c r="D472" s="64"/>
      <c r="E472" s="64"/>
      <c r="F472" s="64"/>
      <c r="G472" s="64"/>
      <c r="H472" s="64"/>
      <c r="I472" s="64"/>
      <c r="J472" s="64"/>
      <c r="K472" s="64"/>
      <c r="L472" s="64"/>
      <c r="M472" s="64"/>
      <c r="N472" s="64"/>
    </row>
    <row r="473" spans="1:14">
      <c r="A473" s="64"/>
      <c r="B473" s="64"/>
      <c r="C473" s="64"/>
      <c r="D473" s="64"/>
      <c r="E473" s="64"/>
      <c r="F473" s="64"/>
      <c r="G473" s="64"/>
      <c r="H473" s="64"/>
      <c r="I473" s="64"/>
      <c r="J473" s="64"/>
      <c r="K473" s="64"/>
      <c r="L473" s="64"/>
      <c r="M473" s="64"/>
      <c r="N473" s="64"/>
    </row>
    <row r="474" spans="1:14">
      <c r="A474" s="64"/>
      <c r="B474" s="64"/>
      <c r="C474" s="64"/>
      <c r="D474" s="64"/>
      <c r="E474" s="64"/>
      <c r="F474" s="64"/>
      <c r="G474" s="64"/>
      <c r="H474" s="64"/>
      <c r="I474" s="64"/>
      <c r="J474" s="64"/>
      <c r="K474" s="64"/>
      <c r="L474" s="64"/>
      <c r="M474" s="64"/>
      <c r="N474" s="64"/>
    </row>
    <row r="475" spans="1:14">
      <c r="A475" s="64"/>
      <c r="B475" s="64"/>
      <c r="C475" s="64"/>
      <c r="D475" s="64"/>
      <c r="E475" s="64"/>
      <c r="F475" s="64"/>
      <c r="G475" s="64"/>
      <c r="H475" s="64"/>
      <c r="I475" s="64"/>
      <c r="J475" s="64"/>
      <c r="K475" s="64"/>
      <c r="L475" s="64"/>
      <c r="M475" s="64"/>
      <c r="N475" s="64"/>
    </row>
    <row r="476" spans="1:14">
      <c r="A476" s="64"/>
      <c r="B476" s="64"/>
      <c r="C476" s="64"/>
      <c r="D476" s="64"/>
      <c r="E476" s="64"/>
      <c r="F476" s="64"/>
      <c r="G476" s="64"/>
      <c r="H476" s="64"/>
      <c r="I476" s="64"/>
      <c r="J476" s="64"/>
      <c r="K476" s="64"/>
      <c r="L476" s="64"/>
      <c r="M476" s="64"/>
      <c r="N476" s="64"/>
    </row>
    <row r="477" spans="1:14">
      <c r="A477" s="64"/>
      <c r="B477" s="64"/>
      <c r="C477" s="64"/>
      <c r="D477" s="64"/>
      <c r="E477" s="64"/>
      <c r="F477" s="64"/>
      <c r="G477" s="64"/>
      <c r="H477" s="64"/>
      <c r="I477" s="64"/>
      <c r="J477" s="64"/>
      <c r="K477" s="64"/>
      <c r="L477" s="64"/>
      <c r="M477" s="64"/>
      <c r="N477" s="64"/>
    </row>
    <row r="478" spans="1:14">
      <c r="A478" s="64"/>
      <c r="B478" s="64"/>
      <c r="C478" s="64"/>
      <c r="D478" s="64"/>
      <c r="E478" s="64"/>
      <c r="F478" s="64"/>
      <c r="G478" s="64"/>
      <c r="H478" s="64"/>
      <c r="I478" s="64"/>
      <c r="J478" s="64"/>
      <c r="K478" s="64"/>
      <c r="L478" s="64"/>
      <c r="M478" s="64"/>
      <c r="N478" s="64"/>
    </row>
    <row r="479" spans="1:14">
      <c r="A479" s="64"/>
      <c r="B479" s="64"/>
      <c r="C479" s="64"/>
      <c r="D479" s="64"/>
      <c r="E479" s="64"/>
      <c r="F479" s="64"/>
      <c r="G479" s="64"/>
      <c r="H479" s="64"/>
      <c r="I479" s="64"/>
      <c r="J479" s="64"/>
      <c r="K479" s="64"/>
      <c r="L479" s="64"/>
      <c r="M479" s="64"/>
      <c r="N479" s="64"/>
    </row>
    <row r="480" spans="1:14">
      <c r="A480" s="64"/>
      <c r="B480" s="64"/>
      <c r="C480" s="64"/>
      <c r="D480" s="64"/>
      <c r="E480" s="64"/>
      <c r="F480" s="64"/>
      <c r="G480" s="64"/>
      <c r="H480" s="64"/>
      <c r="I480" s="64"/>
      <c r="J480" s="64"/>
      <c r="K480" s="64"/>
      <c r="L480" s="64"/>
      <c r="M480" s="64"/>
      <c r="N480" s="64"/>
    </row>
    <row r="481" spans="1:14">
      <c r="A481" s="64"/>
      <c r="B481" s="64"/>
      <c r="C481" s="64"/>
      <c r="D481" s="64"/>
      <c r="E481" s="64"/>
      <c r="F481" s="64"/>
      <c r="G481" s="64"/>
      <c r="H481" s="64"/>
      <c r="I481" s="64"/>
      <c r="J481" s="64"/>
      <c r="K481" s="64"/>
      <c r="L481" s="64"/>
      <c r="M481" s="64"/>
      <c r="N481" s="64"/>
    </row>
    <row r="482" spans="1:14">
      <c r="A482" s="64"/>
      <c r="B482" s="64"/>
      <c r="C482" s="64"/>
      <c r="D482" s="64"/>
      <c r="E482" s="64"/>
      <c r="F482" s="64"/>
      <c r="G482" s="64"/>
      <c r="H482" s="64"/>
      <c r="I482" s="64"/>
      <c r="J482" s="64"/>
      <c r="K482" s="64"/>
      <c r="L482" s="64"/>
      <c r="M482" s="64"/>
      <c r="N482" s="64"/>
    </row>
    <row r="483" spans="1:14">
      <c r="A483" s="64"/>
      <c r="B483" s="64"/>
      <c r="C483" s="64"/>
      <c r="D483" s="64"/>
      <c r="E483" s="64"/>
      <c r="F483" s="64"/>
      <c r="G483" s="64"/>
      <c r="H483" s="64"/>
      <c r="I483" s="64"/>
      <c r="J483" s="64"/>
      <c r="K483" s="64"/>
      <c r="L483" s="64"/>
      <c r="M483" s="64"/>
      <c r="N483" s="64"/>
    </row>
    <row r="484" spans="1:14">
      <c r="A484" s="64"/>
      <c r="B484" s="64"/>
      <c r="C484" s="64"/>
      <c r="D484" s="64"/>
      <c r="E484" s="64"/>
      <c r="F484" s="64"/>
      <c r="G484" s="64"/>
      <c r="H484" s="64"/>
      <c r="I484" s="64"/>
      <c r="J484" s="64"/>
      <c r="K484" s="64"/>
      <c r="L484" s="64"/>
      <c r="M484" s="64"/>
      <c r="N484" s="64"/>
    </row>
    <row r="485" spans="1:14">
      <c r="A485" s="64"/>
      <c r="B485" s="64"/>
      <c r="C485" s="64"/>
      <c r="D485" s="64"/>
      <c r="E485" s="64"/>
      <c r="F485" s="64"/>
      <c r="G485" s="64"/>
      <c r="H485" s="64"/>
      <c r="I485" s="64"/>
      <c r="J485" s="64"/>
      <c r="K485" s="64"/>
      <c r="L485" s="64"/>
      <c r="M485" s="64"/>
      <c r="N485" s="64"/>
    </row>
    <row r="486" spans="1:14">
      <c r="A486" s="64"/>
      <c r="B486" s="64"/>
      <c r="C486" s="64"/>
      <c r="D486" s="64"/>
      <c r="E486" s="64"/>
      <c r="F486" s="64"/>
      <c r="G486" s="64"/>
      <c r="H486" s="64"/>
      <c r="I486" s="64"/>
      <c r="J486" s="64"/>
      <c r="K486" s="64"/>
      <c r="L486" s="64"/>
      <c r="M486" s="64"/>
      <c r="N486" s="64"/>
    </row>
    <row r="487" spans="1:14">
      <c r="A487" s="64"/>
      <c r="B487" s="64"/>
      <c r="C487" s="64"/>
      <c r="D487" s="64"/>
      <c r="E487" s="64"/>
      <c r="F487" s="64"/>
      <c r="G487" s="64"/>
      <c r="H487" s="64"/>
      <c r="I487" s="64"/>
      <c r="J487" s="64"/>
      <c r="K487" s="64"/>
      <c r="L487" s="64"/>
      <c r="M487" s="64"/>
      <c r="N487" s="64"/>
    </row>
    <row r="488" spans="1:14">
      <c r="A488" s="64"/>
      <c r="B488" s="64"/>
      <c r="C488" s="64"/>
      <c r="D488" s="64"/>
      <c r="E488" s="64"/>
      <c r="F488" s="64"/>
      <c r="G488" s="64"/>
      <c r="H488" s="64"/>
      <c r="I488" s="64"/>
      <c r="J488" s="64"/>
      <c r="K488" s="64"/>
      <c r="L488" s="64"/>
      <c r="M488" s="64"/>
      <c r="N488" s="64"/>
    </row>
    <row r="489" spans="1:14">
      <c r="A489" s="64"/>
      <c r="B489" s="64"/>
      <c r="C489" s="64"/>
      <c r="D489" s="64"/>
      <c r="E489" s="64"/>
      <c r="F489" s="64"/>
      <c r="G489" s="64"/>
      <c r="H489" s="64"/>
      <c r="I489" s="64"/>
      <c r="J489" s="64"/>
      <c r="K489" s="64"/>
      <c r="L489" s="64"/>
      <c r="M489" s="64"/>
      <c r="N489" s="64"/>
    </row>
    <row r="490" spans="1:14">
      <c r="A490" s="64"/>
      <c r="B490" s="64"/>
      <c r="C490" s="64"/>
      <c r="D490" s="64"/>
      <c r="E490" s="64"/>
      <c r="F490" s="64"/>
      <c r="G490" s="64"/>
      <c r="H490" s="64"/>
      <c r="I490" s="64"/>
      <c r="J490" s="64"/>
      <c r="K490" s="64"/>
      <c r="L490" s="64"/>
      <c r="M490" s="64"/>
      <c r="N490" s="64"/>
    </row>
    <row r="491" spans="1:14">
      <c r="A491" s="64"/>
      <c r="B491" s="64"/>
      <c r="C491" s="64"/>
      <c r="D491" s="64"/>
      <c r="E491" s="64"/>
      <c r="F491" s="64"/>
      <c r="G491" s="64"/>
      <c r="H491" s="64"/>
      <c r="I491" s="64"/>
      <c r="J491" s="64"/>
      <c r="K491" s="64"/>
      <c r="L491" s="64"/>
      <c r="M491" s="64"/>
      <c r="N491" s="64"/>
    </row>
    <row r="492" spans="1:14">
      <c r="A492" s="64"/>
      <c r="B492" s="64"/>
      <c r="C492" s="64"/>
      <c r="D492" s="64"/>
      <c r="E492" s="64"/>
      <c r="F492" s="64"/>
      <c r="G492" s="64"/>
      <c r="H492" s="64"/>
      <c r="I492" s="64"/>
      <c r="J492" s="64"/>
      <c r="K492" s="64"/>
      <c r="L492" s="64"/>
      <c r="M492" s="64"/>
      <c r="N492" s="64"/>
    </row>
    <row r="493" spans="1:14">
      <c r="A493" s="64"/>
      <c r="B493" s="64"/>
      <c r="C493" s="64"/>
      <c r="D493" s="64"/>
      <c r="E493" s="64"/>
      <c r="F493" s="64"/>
      <c r="G493" s="64"/>
      <c r="H493" s="64"/>
      <c r="I493" s="64"/>
      <c r="J493" s="64"/>
      <c r="K493" s="64"/>
      <c r="L493" s="64"/>
      <c r="M493" s="64"/>
      <c r="N493" s="64"/>
    </row>
    <row r="494" spans="1:14">
      <c r="A494" s="64"/>
      <c r="B494" s="64"/>
      <c r="C494" s="64"/>
      <c r="D494" s="64"/>
      <c r="E494" s="64"/>
      <c r="F494" s="64"/>
      <c r="G494" s="64"/>
      <c r="H494" s="64"/>
      <c r="I494" s="64"/>
      <c r="J494" s="64"/>
      <c r="K494" s="64"/>
      <c r="L494" s="64"/>
      <c r="M494" s="64"/>
      <c r="N494" s="64"/>
    </row>
    <row r="495" spans="1:14">
      <c r="A495" s="64"/>
      <c r="B495" s="64"/>
      <c r="C495" s="64"/>
      <c r="D495" s="64"/>
      <c r="E495" s="64"/>
      <c r="F495" s="64"/>
      <c r="G495" s="64"/>
      <c r="H495" s="64"/>
      <c r="I495" s="64"/>
      <c r="J495" s="64"/>
      <c r="K495" s="64"/>
      <c r="L495" s="64"/>
      <c r="M495" s="64"/>
      <c r="N495" s="64"/>
    </row>
    <row r="496" spans="1:14">
      <c r="A496" s="64"/>
      <c r="B496" s="64"/>
      <c r="C496" s="64"/>
      <c r="D496" s="64"/>
      <c r="E496" s="64"/>
      <c r="F496" s="64"/>
      <c r="G496" s="64"/>
      <c r="H496" s="64"/>
      <c r="I496" s="64"/>
      <c r="J496" s="64"/>
      <c r="K496" s="64"/>
      <c r="L496" s="64"/>
      <c r="M496" s="64"/>
      <c r="N496" s="64"/>
    </row>
    <row r="497" spans="1:14">
      <c r="A497" s="64"/>
      <c r="B497" s="64"/>
      <c r="C497" s="64"/>
      <c r="D497" s="64"/>
      <c r="E497" s="64"/>
      <c r="F497" s="64"/>
      <c r="G497" s="64"/>
      <c r="H497" s="64"/>
      <c r="I497" s="64"/>
      <c r="J497" s="64"/>
      <c r="K497" s="64"/>
      <c r="L497" s="64"/>
      <c r="M497" s="64"/>
      <c r="N497" s="64"/>
    </row>
    <row r="498" spans="1:14">
      <c r="A498" s="64"/>
      <c r="B498" s="64"/>
      <c r="C498" s="64"/>
      <c r="D498" s="64"/>
      <c r="E498" s="64"/>
      <c r="F498" s="64"/>
      <c r="G498" s="64"/>
      <c r="H498" s="64"/>
      <c r="I498" s="64"/>
      <c r="J498" s="64"/>
      <c r="K498" s="64"/>
      <c r="L498" s="64"/>
      <c r="M498" s="64"/>
      <c r="N498" s="64"/>
    </row>
    <row r="499" spans="1:14">
      <c r="A499" s="64"/>
      <c r="B499" s="64"/>
      <c r="C499" s="64"/>
      <c r="D499" s="64"/>
      <c r="E499" s="64"/>
      <c r="F499" s="64"/>
      <c r="G499" s="64"/>
      <c r="H499" s="64"/>
      <c r="I499" s="64"/>
      <c r="J499" s="64"/>
      <c r="K499" s="64"/>
      <c r="L499" s="64"/>
      <c r="M499" s="64"/>
      <c r="N499" s="64"/>
    </row>
    <row r="500" spans="1:14">
      <c r="A500" s="64"/>
      <c r="B500" s="64"/>
      <c r="C500" s="64"/>
      <c r="D500" s="64"/>
      <c r="E500" s="64"/>
      <c r="F500" s="64"/>
      <c r="G500" s="64"/>
      <c r="H500" s="64"/>
      <c r="I500" s="64"/>
      <c r="J500" s="64"/>
      <c r="K500" s="64"/>
      <c r="L500" s="64"/>
      <c r="M500" s="64"/>
      <c r="N500" s="64"/>
    </row>
    <row r="501" spans="1:14">
      <c r="A501" s="64"/>
      <c r="B501" s="64"/>
      <c r="C501" s="64"/>
      <c r="D501" s="64"/>
      <c r="E501" s="64"/>
      <c r="F501" s="64"/>
      <c r="G501" s="64"/>
      <c r="H501" s="64"/>
      <c r="I501" s="64"/>
      <c r="J501" s="64"/>
      <c r="K501" s="64"/>
      <c r="L501" s="64"/>
      <c r="M501" s="64"/>
      <c r="N501" s="64"/>
    </row>
    <row r="502" spans="1:14">
      <c r="A502" s="64"/>
      <c r="B502" s="64"/>
      <c r="C502" s="64"/>
      <c r="D502" s="64"/>
      <c r="E502" s="64"/>
      <c r="F502" s="64"/>
      <c r="G502" s="64"/>
      <c r="H502" s="64"/>
      <c r="I502" s="64"/>
      <c r="J502" s="64"/>
      <c r="K502" s="64"/>
      <c r="L502" s="64"/>
      <c r="M502" s="64"/>
      <c r="N502" s="64"/>
    </row>
    <row r="503" spans="1:14">
      <c r="A503" s="64"/>
      <c r="B503" s="64"/>
      <c r="C503" s="64"/>
      <c r="D503" s="64"/>
      <c r="E503" s="64"/>
      <c r="F503" s="64"/>
      <c r="G503" s="64"/>
      <c r="H503" s="64"/>
      <c r="I503" s="64"/>
      <c r="J503" s="64"/>
      <c r="K503" s="64"/>
      <c r="L503" s="64"/>
      <c r="M503" s="64"/>
      <c r="N503" s="64"/>
    </row>
    <row r="504" spans="1:14">
      <c r="A504" s="64"/>
      <c r="B504" s="64"/>
      <c r="C504" s="64"/>
      <c r="D504" s="64"/>
      <c r="E504" s="64"/>
      <c r="F504" s="64"/>
      <c r="G504" s="64"/>
      <c r="H504" s="64"/>
      <c r="I504" s="64"/>
      <c r="J504" s="64"/>
      <c r="K504" s="64"/>
      <c r="L504" s="64"/>
      <c r="M504" s="64"/>
      <c r="N504" s="64"/>
    </row>
    <row r="505" spans="1:14">
      <c r="A505" s="64"/>
      <c r="B505" s="64"/>
      <c r="C505" s="64"/>
      <c r="D505" s="64"/>
      <c r="E505" s="64"/>
      <c r="F505" s="64"/>
      <c r="G505" s="64"/>
      <c r="H505" s="64"/>
      <c r="I505" s="64"/>
      <c r="J505" s="64"/>
      <c r="K505" s="64"/>
      <c r="L505" s="64"/>
      <c r="M505" s="64"/>
      <c r="N505" s="64"/>
    </row>
    <row r="506" spans="1:14">
      <c r="A506" s="64"/>
      <c r="B506" s="64"/>
      <c r="C506" s="64"/>
      <c r="D506" s="64"/>
      <c r="E506" s="64"/>
      <c r="F506" s="64"/>
      <c r="G506" s="64"/>
      <c r="H506" s="64"/>
      <c r="I506" s="64"/>
      <c r="J506" s="64"/>
      <c r="K506" s="64"/>
      <c r="L506" s="64"/>
      <c r="M506" s="64"/>
      <c r="N506" s="64"/>
    </row>
    <row r="507" spans="1:14">
      <c r="A507" s="64"/>
      <c r="B507" s="64"/>
      <c r="C507" s="64"/>
      <c r="D507" s="64"/>
      <c r="E507" s="64"/>
      <c r="F507" s="64"/>
      <c r="G507" s="64"/>
      <c r="H507" s="64"/>
      <c r="I507" s="64"/>
      <c r="J507" s="64"/>
      <c r="K507" s="64"/>
      <c r="L507" s="64"/>
      <c r="M507" s="64"/>
      <c r="N507" s="64"/>
    </row>
    <row r="508" spans="1:14">
      <c r="A508" s="64"/>
      <c r="B508" s="64"/>
      <c r="C508" s="64"/>
      <c r="D508" s="64"/>
      <c r="E508" s="64"/>
      <c r="F508" s="64"/>
      <c r="G508" s="64"/>
      <c r="H508" s="64"/>
      <c r="I508" s="64"/>
      <c r="J508" s="64"/>
      <c r="K508" s="64"/>
      <c r="L508" s="64"/>
      <c r="M508" s="64"/>
      <c r="N508" s="64"/>
    </row>
    <row r="509" spans="1:14">
      <c r="A509" s="64"/>
      <c r="B509" s="64"/>
      <c r="C509" s="64"/>
      <c r="D509" s="64"/>
      <c r="E509" s="64"/>
      <c r="F509" s="64"/>
      <c r="G509" s="64"/>
      <c r="H509" s="64"/>
      <c r="I509" s="64"/>
      <c r="J509" s="64"/>
      <c r="K509" s="64"/>
      <c r="L509" s="64"/>
      <c r="M509" s="64"/>
      <c r="N509" s="64"/>
    </row>
    <row r="510" spans="1:14">
      <c r="A510" s="64"/>
      <c r="B510" s="64"/>
      <c r="C510" s="64"/>
      <c r="D510" s="64"/>
      <c r="E510" s="64"/>
      <c r="F510" s="64"/>
      <c r="G510" s="64"/>
      <c r="H510" s="64"/>
      <c r="I510" s="64"/>
      <c r="J510" s="64"/>
      <c r="K510" s="64"/>
      <c r="L510" s="64"/>
      <c r="M510" s="64"/>
      <c r="N510" s="64"/>
    </row>
    <row r="511" spans="1:14">
      <c r="A511" s="64"/>
      <c r="B511" s="64"/>
      <c r="C511" s="64"/>
      <c r="D511" s="64"/>
      <c r="E511" s="64"/>
      <c r="F511" s="64"/>
      <c r="G511" s="64"/>
      <c r="H511" s="64"/>
      <c r="I511" s="64"/>
      <c r="J511" s="64"/>
      <c r="K511" s="64"/>
      <c r="L511" s="64"/>
      <c r="M511" s="64"/>
      <c r="N511" s="64"/>
    </row>
    <row r="512" spans="1:14">
      <c r="A512" s="64"/>
      <c r="B512" s="64"/>
      <c r="C512" s="64"/>
      <c r="D512" s="64"/>
      <c r="E512" s="64"/>
      <c r="F512" s="64"/>
      <c r="G512" s="64"/>
      <c r="H512" s="64"/>
      <c r="I512" s="64"/>
      <c r="J512" s="64"/>
      <c r="K512" s="64"/>
      <c r="L512" s="64"/>
      <c r="M512" s="64"/>
      <c r="N512" s="64"/>
    </row>
    <row r="513" spans="1:14">
      <c r="A513" s="64"/>
      <c r="B513" s="64"/>
      <c r="C513" s="64"/>
      <c r="D513" s="64"/>
      <c r="E513" s="64"/>
      <c r="F513" s="64"/>
      <c r="G513" s="64"/>
      <c r="H513" s="64"/>
      <c r="I513" s="64"/>
      <c r="J513" s="64"/>
      <c r="K513" s="64"/>
      <c r="L513" s="64"/>
      <c r="M513" s="64"/>
      <c r="N513" s="64"/>
    </row>
    <row r="514" spans="1:14">
      <c r="A514" s="64"/>
      <c r="B514" s="64"/>
      <c r="C514" s="64"/>
      <c r="D514" s="64"/>
      <c r="E514" s="64"/>
      <c r="F514" s="64"/>
      <c r="G514" s="64"/>
      <c r="H514" s="64"/>
      <c r="I514" s="64"/>
      <c r="J514" s="64"/>
      <c r="K514" s="64"/>
      <c r="L514" s="64"/>
      <c r="M514" s="64"/>
      <c r="N514" s="64"/>
    </row>
    <row r="515" spans="1:14">
      <c r="A515" s="64"/>
      <c r="B515" s="64"/>
      <c r="C515" s="64"/>
      <c r="D515" s="64"/>
      <c r="E515" s="64"/>
      <c r="F515" s="64"/>
      <c r="G515" s="64"/>
      <c r="H515" s="64"/>
      <c r="I515" s="64"/>
      <c r="J515" s="64"/>
      <c r="K515" s="64"/>
      <c r="L515" s="64"/>
      <c r="M515" s="64"/>
      <c r="N515" s="64"/>
    </row>
    <row r="516" spans="1:14">
      <c r="A516" s="64"/>
      <c r="B516" s="64"/>
      <c r="C516" s="64"/>
      <c r="D516" s="64"/>
      <c r="E516" s="64"/>
      <c r="F516" s="64"/>
      <c r="G516" s="64"/>
      <c r="H516" s="64"/>
      <c r="I516" s="64"/>
      <c r="J516" s="64"/>
      <c r="K516" s="64"/>
      <c r="L516" s="64"/>
      <c r="M516" s="64"/>
      <c r="N516" s="64"/>
    </row>
    <row r="517" spans="1:14">
      <c r="A517" s="64"/>
      <c r="B517" s="64"/>
      <c r="C517" s="64"/>
      <c r="D517" s="64"/>
      <c r="E517" s="64"/>
      <c r="F517" s="64"/>
      <c r="G517" s="64"/>
      <c r="H517" s="64"/>
      <c r="I517" s="64"/>
      <c r="J517" s="64"/>
      <c r="K517" s="64"/>
      <c r="L517" s="64"/>
      <c r="M517" s="64"/>
      <c r="N517" s="64"/>
    </row>
    <row r="518" spans="1:14">
      <c r="A518" s="64"/>
      <c r="B518" s="64"/>
      <c r="C518" s="64"/>
      <c r="D518" s="64"/>
      <c r="E518" s="64"/>
      <c r="F518" s="64"/>
      <c r="G518" s="64"/>
      <c r="H518" s="64"/>
      <c r="I518" s="64"/>
      <c r="J518" s="64"/>
      <c r="K518" s="64"/>
      <c r="L518" s="64"/>
      <c r="M518" s="64"/>
      <c r="N518" s="64"/>
    </row>
    <row r="519" spans="1:14">
      <c r="A519" s="64"/>
      <c r="B519" s="64"/>
      <c r="C519" s="64"/>
      <c r="D519" s="64"/>
      <c r="E519" s="64"/>
      <c r="F519" s="64"/>
      <c r="G519" s="64"/>
      <c r="H519" s="64"/>
      <c r="I519" s="64"/>
      <c r="J519" s="64"/>
      <c r="K519" s="64"/>
      <c r="L519" s="64"/>
      <c r="M519" s="64"/>
      <c r="N519" s="64"/>
    </row>
    <row r="520" spans="1:14">
      <c r="A520" s="64"/>
      <c r="B520" s="64"/>
      <c r="C520" s="64"/>
      <c r="D520" s="64"/>
      <c r="E520" s="64"/>
      <c r="F520" s="64"/>
      <c r="G520" s="64"/>
      <c r="H520" s="64"/>
      <c r="I520" s="64"/>
      <c r="J520" s="64"/>
      <c r="K520" s="64"/>
      <c r="L520" s="64"/>
      <c r="M520" s="64"/>
      <c r="N520" s="64"/>
    </row>
    <row r="521" spans="1:14">
      <c r="A521" s="64"/>
      <c r="B521" s="64"/>
      <c r="C521" s="64"/>
      <c r="D521" s="64"/>
      <c r="E521" s="64"/>
      <c r="F521" s="64"/>
      <c r="G521" s="64"/>
      <c r="H521" s="64"/>
      <c r="I521" s="64"/>
      <c r="J521" s="64"/>
      <c r="K521" s="64"/>
      <c r="L521" s="64"/>
      <c r="M521" s="64"/>
      <c r="N521" s="64"/>
    </row>
    <row r="522" spans="1:14">
      <c r="A522" s="64"/>
      <c r="B522" s="64"/>
      <c r="C522" s="64"/>
      <c r="D522" s="64"/>
      <c r="E522" s="64"/>
      <c r="F522" s="64"/>
      <c r="G522" s="64"/>
      <c r="H522" s="64"/>
      <c r="I522" s="64"/>
      <c r="J522" s="64"/>
      <c r="K522" s="64"/>
      <c r="L522" s="64"/>
      <c r="M522" s="64"/>
      <c r="N522" s="64"/>
    </row>
    <row r="523" spans="1:14">
      <c r="A523" s="64"/>
      <c r="B523" s="64"/>
      <c r="C523" s="64"/>
      <c r="D523" s="64"/>
      <c r="E523" s="64"/>
      <c r="F523" s="64"/>
      <c r="G523" s="64"/>
      <c r="H523" s="64"/>
      <c r="I523" s="64"/>
      <c r="J523" s="64"/>
      <c r="K523" s="64"/>
      <c r="L523" s="64"/>
      <c r="M523" s="64"/>
      <c r="N523" s="64"/>
    </row>
    <row r="524" spans="1:14">
      <c r="A524" s="64"/>
      <c r="B524" s="64"/>
      <c r="C524" s="64"/>
      <c r="D524" s="64"/>
      <c r="E524" s="64"/>
      <c r="F524" s="64"/>
      <c r="G524" s="64"/>
      <c r="H524" s="64"/>
      <c r="I524" s="64"/>
      <c r="J524" s="64"/>
      <c r="K524" s="64"/>
      <c r="L524" s="64"/>
      <c r="M524" s="64"/>
      <c r="N524" s="64"/>
    </row>
    <row r="525" spans="1:14">
      <c r="A525" s="64"/>
      <c r="B525" s="64"/>
      <c r="C525" s="64"/>
      <c r="D525" s="64"/>
      <c r="E525" s="64"/>
      <c r="F525" s="64"/>
      <c r="G525" s="64"/>
      <c r="H525" s="64"/>
      <c r="I525" s="64"/>
      <c r="J525" s="64"/>
      <c r="K525" s="64"/>
      <c r="L525" s="64"/>
      <c r="M525" s="64"/>
      <c r="N525" s="64"/>
    </row>
    <row r="526" spans="1:14">
      <c r="A526" s="64"/>
      <c r="B526" s="64"/>
      <c r="C526" s="64"/>
      <c r="D526" s="64"/>
      <c r="E526" s="64"/>
      <c r="F526" s="64"/>
      <c r="G526" s="64"/>
      <c r="H526" s="64"/>
      <c r="I526" s="64"/>
      <c r="J526" s="64"/>
      <c r="K526" s="64"/>
      <c r="L526" s="64"/>
      <c r="M526" s="64"/>
      <c r="N526" s="64"/>
    </row>
    <row r="527" spans="1:14">
      <c r="A527" s="64"/>
      <c r="B527" s="64"/>
      <c r="C527" s="64"/>
      <c r="D527" s="64"/>
      <c r="E527" s="64"/>
      <c r="F527" s="64"/>
      <c r="G527" s="64"/>
      <c r="H527" s="64"/>
      <c r="I527" s="64"/>
      <c r="J527" s="64"/>
      <c r="K527" s="64"/>
      <c r="L527" s="64"/>
      <c r="M527" s="64"/>
      <c r="N527" s="64"/>
    </row>
    <row r="528" spans="1:14">
      <c r="A528" s="64"/>
      <c r="B528" s="64"/>
      <c r="C528" s="64"/>
      <c r="D528" s="64"/>
      <c r="E528" s="64"/>
      <c r="F528" s="64"/>
      <c r="G528" s="64"/>
      <c r="H528" s="64"/>
      <c r="I528" s="64"/>
      <c r="J528" s="64"/>
      <c r="K528" s="64"/>
      <c r="L528" s="64"/>
      <c r="M528" s="64"/>
      <c r="N528" s="64"/>
    </row>
    <row r="529" spans="1:14">
      <c r="A529" s="64"/>
      <c r="B529" s="64"/>
      <c r="C529" s="64"/>
      <c r="D529" s="64"/>
      <c r="E529" s="64"/>
      <c r="F529" s="64"/>
      <c r="G529" s="64"/>
      <c r="H529" s="64"/>
      <c r="I529" s="64"/>
      <c r="J529" s="64"/>
      <c r="K529" s="64"/>
      <c r="L529" s="64"/>
      <c r="M529" s="64"/>
      <c r="N529" s="64"/>
    </row>
    <row r="530" spans="1:14">
      <c r="A530" s="64"/>
      <c r="B530" s="64"/>
      <c r="C530" s="64"/>
      <c r="D530" s="64"/>
      <c r="E530" s="64"/>
      <c r="F530" s="64"/>
      <c r="G530" s="64"/>
      <c r="H530" s="64"/>
      <c r="I530" s="64"/>
      <c r="J530" s="64"/>
      <c r="K530" s="64"/>
      <c r="L530" s="64"/>
      <c r="M530" s="64"/>
      <c r="N530" s="64"/>
    </row>
    <row r="531" spans="1:14">
      <c r="A531" s="64"/>
      <c r="B531" s="64"/>
      <c r="C531" s="64"/>
      <c r="D531" s="64"/>
      <c r="E531" s="64"/>
      <c r="F531" s="64"/>
      <c r="G531" s="64"/>
      <c r="H531" s="64"/>
      <c r="I531" s="64"/>
      <c r="J531" s="64"/>
      <c r="K531" s="64"/>
      <c r="L531" s="64"/>
      <c r="M531" s="64"/>
      <c r="N531" s="64"/>
    </row>
    <row r="532" spans="1:14">
      <c r="A532" s="64"/>
      <c r="B532" s="64"/>
      <c r="C532" s="64"/>
      <c r="D532" s="64"/>
      <c r="E532" s="64"/>
      <c r="F532" s="64"/>
      <c r="G532" s="64"/>
      <c r="H532" s="64"/>
      <c r="I532" s="64"/>
      <c r="J532" s="64"/>
      <c r="K532" s="64"/>
      <c r="L532" s="64"/>
      <c r="M532" s="64"/>
      <c r="N532" s="64"/>
    </row>
    <row r="533" spans="1:14">
      <c r="A533" s="64"/>
      <c r="B533" s="64"/>
      <c r="C533" s="64"/>
      <c r="D533" s="64"/>
      <c r="E533" s="64"/>
      <c r="F533" s="64"/>
      <c r="G533" s="64"/>
      <c r="H533" s="64"/>
      <c r="I533" s="64"/>
      <c r="J533" s="64"/>
      <c r="K533" s="64"/>
      <c r="L533" s="64"/>
      <c r="M533" s="64"/>
      <c r="N533" s="64"/>
    </row>
    <row r="534" spans="1:14">
      <c r="A534" s="64"/>
      <c r="B534" s="64"/>
      <c r="C534" s="64"/>
      <c r="D534" s="64"/>
      <c r="E534" s="64"/>
      <c r="F534" s="64"/>
      <c r="G534" s="64"/>
      <c r="H534" s="64"/>
      <c r="I534" s="64"/>
      <c r="J534" s="64"/>
      <c r="K534" s="64"/>
      <c r="L534" s="64"/>
      <c r="M534" s="64"/>
      <c r="N534" s="64"/>
    </row>
    <row r="535" spans="1:14">
      <c r="A535" s="64"/>
      <c r="B535" s="64"/>
      <c r="C535" s="64"/>
      <c r="D535" s="64"/>
      <c r="E535" s="64"/>
      <c r="F535" s="64"/>
      <c r="G535" s="64"/>
      <c r="H535" s="64"/>
      <c r="I535" s="64"/>
      <c r="J535" s="64"/>
      <c r="K535" s="64"/>
      <c r="L535" s="64"/>
      <c r="M535" s="64"/>
      <c r="N535" s="64"/>
    </row>
    <row r="536" spans="1:14">
      <c r="A536" s="64"/>
      <c r="B536" s="64"/>
      <c r="C536" s="64"/>
      <c r="D536" s="64"/>
      <c r="E536" s="64"/>
      <c r="F536" s="64"/>
      <c r="G536" s="64"/>
      <c r="H536" s="64"/>
      <c r="I536" s="64"/>
      <c r="J536" s="64"/>
      <c r="K536" s="64"/>
      <c r="L536" s="64"/>
      <c r="M536" s="64"/>
      <c r="N536" s="64"/>
    </row>
    <row r="537" spans="1:14">
      <c r="A537" s="64"/>
      <c r="B537" s="64"/>
      <c r="C537" s="64"/>
      <c r="D537" s="64"/>
      <c r="E537" s="64"/>
      <c r="F537" s="64"/>
      <c r="G537" s="64"/>
      <c r="H537" s="64"/>
      <c r="I537" s="64"/>
      <c r="J537" s="64"/>
      <c r="K537" s="64"/>
      <c r="L537" s="64"/>
      <c r="M537" s="64"/>
      <c r="N537" s="64"/>
    </row>
    <row r="538" spans="1:14">
      <c r="A538" s="64"/>
      <c r="B538" s="64"/>
      <c r="C538" s="64"/>
      <c r="D538" s="64"/>
      <c r="E538" s="64"/>
      <c r="F538" s="64"/>
      <c r="G538" s="64"/>
      <c r="H538" s="64"/>
      <c r="I538" s="64"/>
      <c r="J538" s="64"/>
      <c r="K538" s="64"/>
      <c r="L538" s="64"/>
      <c r="M538" s="64"/>
      <c r="N538" s="64"/>
    </row>
    <row r="539" spans="1:14">
      <c r="A539" s="64"/>
      <c r="B539" s="64"/>
      <c r="C539" s="64"/>
      <c r="D539" s="64"/>
      <c r="E539" s="64"/>
      <c r="F539" s="64"/>
      <c r="G539" s="64"/>
      <c r="H539" s="64"/>
      <c r="I539" s="64"/>
      <c r="J539" s="64"/>
      <c r="K539" s="64"/>
      <c r="L539" s="64"/>
      <c r="M539" s="64"/>
      <c r="N539" s="64"/>
    </row>
    <row r="540" spans="1:14">
      <c r="A540" s="64"/>
      <c r="B540" s="64"/>
      <c r="C540" s="64"/>
      <c r="D540" s="64"/>
      <c r="E540" s="64"/>
      <c r="F540" s="64"/>
      <c r="G540" s="64"/>
      <c r="H540" s="64"/>
      <c r="I540" s="64"/>
      <c r="J540" s="64"/>
      <c r="K540" s="64"/>
      <c r="L540" s="64"/>
      <c r="M540" s="64"/>
      <c r="N540" s="64"/>
    </row>
    <row r="541" spans="1:14">
      <c r="A541" s="64"/>
      <c r="B541" s="64"/>
      <c r="C541" s="64"/>
      <c r="D541" s="64"/>
      <c r="E541" s="64"/>
      <c r="F541" s="64"/>
      <c r="G541" s="64"/>
      <c r="H541" s="64"/>
      <c r="I541" s="64"/>
      <c r="J541" s="64"/>
      <c r="K541" s="64"/>
      <c r="L541" s="64"/>
      <c r="M541" s="64"/>
      <c r="N541" s="64"/>
    </row>
    <row r="542" spans="1:14">
      <c r="A542" s="64"/>
      <c r="B542" s="64"/>
      <c r="C542" s="64"/>
      <c r="D542" s="64"/>
      <c r="E542" s="64"/>
      <c r="F542" s="64"/>
      <c r="G542" s="64"/>
      <c r="H542" s="64"/>
      <c r="I542" s="64"/>
      <c r="J542" s="64"/>
      <c r="K542" s="64"/>
      <c r="L542" s="64"/>
      <c r="M542" s="64"/>
      <c r="N542" s="64"/>
    </row>
    <row r="543" spans="1:14">
      <c r="A543" s="64"/>
      <c r="B543" s="64"/>
      <c r="C543" s="64"/>
      <c r="D543" s="64"/>
      <c r="E543" s="64"/>
      <c r="F543" s="64"/>
      <c r="G543" s="64"/>
      <c r="H543" s="64"/>
      <c r="I543" s="64"/>
      <c r="J543" s="64"/>
      <c r="K543" s="64"/>
      <c r="L543" s="64"/>
      <c r="M543" s="64"/>
      <c r="N543" s="64"/>
    </row>
    <row r="544" spans="1:14">
      <c r="A544" s="64"/>
      <c r="B544" s="64"/>
      <c r="C544" s="64"/>
      <c r="D544" s="64"/>
      <c r="E544" s="64"/>
      <c r="F544" s="64"/>
      <c r="G544" s="64"/>
      <c r="H544" s="64"/>
      <c r="I544" s="64"/>
      <c r="J544" s="64"/>
      <c r="K544" s="64"/>
      <c r="L544" s="64"/>
      <c r="M544" s="64"/>
      <c r="N544" s="64"/>
    </row>
    <row r="545" spans="1:14">
      <c r="A545" s="64"/>
      <c r="B545" s="64"/>
      <c r="C545" s="64"/>
      <c r="D545" s="64"/>
      <c r="E545" s="64"/>
      <c r="F545" s="64"/>
      <c r="G545" s="64"/>
      <c r="H545" s="64"/>
      <c r="I545" s="64"/>
      <c r="J545" s="64"/>
      <c r="K545" s="64"/>
      <c r="L545" s="64"/>
      <c r="M545" s="64"/>
      <c r="N545" s="64"/>
    </row>
    <row r="546" spans="1:14">
      <c r="A546" s="64"/>
      <c r="B546" s="64"/>
      <c r="C546" s="64"/>
      <c r="D546" s="64"/>
      <c r="E546" s="64"/>
      <c r="F546" s="64"/>
      <c r="G546" s="64"/>
      <c r="H546" s="64"/>
      <c r="I546" s="64"/>
      <c r="J546" s="64"/>
      <c r="K546" s="64"/>
      <c r="L546" s="64"/>
      <c r="M546" s="64"/>
      <c r="N546" s="64"/>
    </row>
    <row r="547" spans="1:14">
      <c r="A547" s="64"/>
      <c r="B547" s="64"/>
      <c r="C547" s="64"/>
      <c r="D547" s="64"/>
      <c r="E547" s="64"/>
      <c r="F547" s="64"/>
      <c r="G547" s="64"/>
      <c r="H547" s="64"/>
      <c r="I547" s="64"/>
      <c r="J547" s="64"/>
      <c r="K547" s="64"/>
      <c r="L547" s="64"/>
      <c r="M547" s="64"/>
      <c r="N547" s="64"/>
    </row>
    <row r="548" spans="1:14">
      <c r="A548" s="64"/>
      <c r="B548" s="64"/>
      <c r="C548" s="64"/>
      <c r="D548" s="64"/>
      <c r="E548" s="64"/>
      <c r="F548" s="64"/>
      <c r="G548" s="64"/>
      <c r="H548" s="64"/>
      <c r="I548" s="64"/>
      <c r="J548" s="64"/>
      <c r="K548" s="64"/>
      <c r="L548" s="64"/>
      <c r="M548" s="64"/>
      <c r="N548" s="64"/>
    </row>
    <row r="549" spans="1:14">
      <c r="A549" s="64"/>
      <c r="B549" s="64"/>
      <c r="C549" s="64"/>
      <c r="D549" s="64"/>
      <c r="E549" s="64"/>
      <c r="F549" s="64"/>
      <c r="G549" s="64"/>
      <c r="H549" s="64"/>
      <c r="I549" s="64"/>
      <c r="J549" s="64"/>
      <c r="K549" s="64"/>
      <c r="L549" s="64"/>
      <c r="M549" s="64"/>
      <c r="N549" s="64"/>
    </row>
    <row r="550" spans="1:14">
      <c r="A550" s="64"/>
      <c r="B550" s="64"/>
      <c r="C550" s="64"/>
      <c r="D550" s="64"/>
      <c r="E550" s="64"/>
      <c r="F550" s="64"/>
      <c r="G550" s="64"/>
      <c r="H550" s="64"/>
      <c r="I550" s="64"/>
      <c r="J550" s="64"/>
      <c r="K550" s="64"/>
      <c r="L550" s="64"/>
      <c r="M550" s="64"/>
      <c r="N550" s="64"/>
    </row>
    <row r="551" spans="1:14">
      <c r="A551" s="64"/>
      <c r="B551" s="64"/>
      <c r="C551" s="64"/>
      <c r="D551" s="64"/>
      <c r="E551" s="64"/>
      <c r="F551" s="64"/>
      <c r="G551" s="64"/>
      <c r="H551" s="64"/>
      <c r="I551" s="64"/>
      <c r="J551" s="64"/>
      <c r="K551" s="64"/>
      <c r="L551" s="64"/>
      <c r="M551" s="64"/>
      <c r="N551" s="64"/>
    </row>
    <row r="552" spans="1:14">
      <c r="A552" s="64"/>
      <c r="B552" s="64"/>
      <c r="C552" s="64"/>
      <c r="D552" s="64"/>
      <c r="E552" s="64"/>
      <c r="F552" s="64"/>
      <c r="G552" s="64"/>
      <c r="H552" s="64"/>
      <c r="I552" s="64"/>
      <c r="J552" s="64"/>
      <c r="K552" s="64"/>
      <c r="L552" s="64"/>
      <c r="M552" s="64"/>
      <c r="N552" s="64"/>
    </row>
    <row r="553" spans="1:14">
      <c r="A553" s="64"/>
      <c r="B553" s="64"/>
      <c r="C553" s="64"/>
      <c r="D553" s="64"/>
      <c r="E553" s="64"/>
      <c r="F553" s="64"/>
      <c r="G553" s="64"/>
      <c r="H553" s="64"/>
      <c r="I553" s="64"/>
      <c r="J553" s="64"/>
      <c r="K553" s="64"/>
      <c r="L553" s="64"/>
      <c r="M553" s="64"/>
      <c r="N553" s="64"/>
    </row>
    <row r="554" spans="1:14">
      <c r="A554" s="64"/>
      <c r="B554" s="64"/>
      <c r="C554" s="64"/>
      <c r="D554" s="64"/>
      <c r="E554" s="64"/>
      <c r="F554" s="64"/>
      <c r="G554" s="64"/>
      <c r="H554" s="64"/>
      <c r="I554" s="64"/>
      <c r="J554" s="64"/>
      <c r="K554" s="64"/>
      <c r="L554" s="64"/>
      <c r="M554" s="64"/>
      <c r="N554" s="64"/>
    </row>
    <row r="555" spans="1:14">
      <c r="A555" s="64"/>
      <c r="B555" s="64"/>
      <c r="C555" s="64"/>
      <c r="D555" s="64"/>
      <c r="E555" s="64"/>
      <c r="F555" s="64"/>
      <c r="G555" s="64"/>
      <c r="H555" s="64"/>
      <c r="I555" s="64"/>
      <c r="J555" s="64"/>
      <c r="K555" s="64"/>
      <c r="L555" s="64"/>
      <c r="M555" s="64"/>
      <c r="N555" s="64"/>
    </row>
    <row r="556" spans="1:14">
      <c r="A556" s="64"/>
      <c r="B556" s="64"/>
      <c r="C556" s="64"/>
      <c r="D556" s="64"/>
      <c r="E556" s="64"/>
      <c r="F556" s="64"/>
      <c r="G556" s="64"/>
      <c r="H556" s="64"/>
      <c r="I556" s="64"/>
      <c r="J556" s="64"/>
      <c r="K556" s="64"/>
      <c r="L556" s="64"/>
      <c r="M556" s="64"/>
      <c r="N556" s="64"/>
    </row>
    <row r="557" spans="1:14">
      <c r="A557" s="64"/>
      <c r="B557" s="64"/>
      <c r="C557" s="64"/>
      <c r="D557" s="64"/>
      <c r="E557" s="64"/>
      <c r="F557" s="64"/>
      <c r="G557" s="64"/>
      <c r="H557" s="64"/>
      <c r="I557" s="64"/>
      <c r="J557" s="64"/>
      <c r="K557" s="64"/>
      <c r="L557" s="64"/>
      <c r="M557" s="64"/>
      <c r="N557" s="64"/>
    </row>
    <row r="558" spans="1:14">
      <c r="A558" s="64"/>
      <c r="B558" s="64"/>
      <c r="C558" s="64"/>
      <c r="D558" s="64"/>
      <c r="E558" s="64"/>
      <c r="F558" s="64"/>
      <c r="G558" s="64"/>
      <c r="H558" s="64"/>
      <c r="I558" s="64"/>
      <c r="J558" s="64"/>
      <c r="K558" s="64"/>
      <c r="L558" s="64"/>
      <c r="M558" s="64"/>
      <c r="N558" s="64"/>
    </row>
    <row r="559" spans="1:14">
      <c r="A559" s="64"/>
      <c r="B559" s="64"/>
      <c r="C559" s="64"/>
      <c r="D559" s="64"/>
      <c r="E559" s="64"/>
      <c r="F559" s="64"/>
      <c r="G559" s="64"/>
      <c r="H559" s="64"/>
      <c r="I559" s="64"/>
      <c r="J559" s="64"/>
      <c r="K559" s="64"/>
      <c r="L559" s="64"/>
      <c r="M559" s="64"/>
      <c r="N559" s="64"/>
    </row>
    <row r="560" spans="1:14">
      <c r="A560" s="64"/>
      <c r="B560" s="64"/>
      <c r="C560" s="64"/>
      <c r="D560" s="64"/>
      <c r="E560" s="64"/>
      <c r="F560" s="64"/>
      <c r="G560" s="64"/>
      <c r="H560" s="64"/>
      <c r="I560" s="64"/>
      <c r="J560" s="64"/>
      <c r="K560" s="64"/>
      <c r="L560" s="64"/>
      <c r="M560" s="64"/>
      <c r="N560" s="64"/>
    </row>
    <row r="561" spans="1:14">
      <c r="A561" s="64"/>
      <c r="B561" s="64"/>
      <c r="C561" s="64"/>
      <c r="D561" s="64"/>
      <c r="E561" s="64"/>
      <c r="F561" s="64"/>
      <c r="G561" s="64"/>
      <c r="H561" s="64"/>
      <c r="I561" s="64"/>
      <c r="J561" s="64"/>
      <c r="K561" s="64"/>
      <c r="L561" s="64"/>
      <c r="M561" s="64"/>
      <c r="N561" s="64"/>
    </row>
    <row r="562" spans="1:14">
      <c r="A562" s="64"/>
      <c r="B562" s="64"/>
      <c r="C562" s="64"/>
      <c r="D562" s="64"/>
      <c r="E562" s="64"/>
      <c r="F562" s="64"/>
      <c r="G562" s="64"/>
      <c r="H562" s="64"/>
      <c r="I562" s="64"/>
      <c r="J562" s="64"/>
      <c r="K562" s="64"/>
      <c r="L562" s="64"/>
      <c r="M562" s="64"/>
      <c r="N562" s="64"/>
    </row>
    <row r="563" spans="1:14">
      <c r="A563" s="64"/>
      <c r="B563" s="64"/>
      <c r="C563" s="64"/>
      <c r="D563" s="64"/>
      <c r="E563" s="64"/>
      <c r="F563" s="64"/>
      <c r="G563" s="64"/>
      <c r="H563" s="64"/>
      <c r="I563" s="64"/>
      <c r="J563" s="64"/>
      <c r="K563" s="64"/>
      <c r="L563" s="64"/>
      <c r="M563" s="64"/>
      <c r="N563" s="64"/>
    </row>
    <row r="564" spans="1:14">
      <c r="A564" s="64"/>
      <c r="B564" s="64"/>
      <c r="C564" s="64"/>
      <c r="D564" s="64"/>
      <c r="E564" s="64"/>
      <c r="F564" s="64"/>
      <c r="G564" s="64"/>
      <c r="H564" s="64"/>
      <c r="I564" s="64"/>
      <c r="J564" s="64"/>
      <c r="K564" s="64"/>
      <c r="L564" s="64"/>
      <c r="M564" s="64"/>
      <c r="N564" s="64"/>
    </row>
    <row r="565" spans="1:14">
      <c r="A565" s="64"/>
      <c r="B565" s="64"/>
      <c r="C565" s="64"/>
      <c r="D565" s="64"/>
      <c r="E565" s="64"/>
      <c r="F565" s="64"/>
      <c r="G565" s="64"/>
      <c r="H565" s="64"/>
      <c r="I565" s="64"/>
      <c r="J565" s="64"/>
      <c r="K565" s="64"/>
      <c r="L565" s="64"/>
      <c r="M565" s="64"/>
      <c r="N565" s="64"/>
    </row>
    <row r="566" spans="1:14">
      <c r="A566" s="64"/>
      <c r="B566" s="64"/>
      <c r="C566" s="64"/>
      <c r="D566" s="64"/>
      <c r="E566" s="64"/>
      <c r="F566" s="64"/>
      <c r="G566" s="64"/>
      <c r="H566" s="64"/>
      <c r="I566" s="64"/>
      <c r="J566" s="64"/>
      <c r="K566" s="64"/>
      <c r="L566" s="64"/>
      <c r="M566" s="64"/>
      <c r="N566" s="64"/>
    </row>
    <row r="567" spans="1:14">
      <c r="A567" s="64"/>
      <c r="B567" s="64"/>
      <c r="C567" s="64"/>
      <c r="D567" s="64"/>
      <c r="E567" s="64"/>
      <c r="F567" s="64"/>
      <c r="G567" s="64"/>
      <c r="H567" s="64"/>
      <c r="I567" s="64"/>
      <c r="J567" s="64"/>
      <c r="K567" s="64"/>
      <c r="L567" s="64"/>
      <c r="M567" s="64"/>
      <c r="N567" s="64"/>
    </row>
    <row r="568" spans="1:14">
      <c r="A568" s="64"/>
      <c r="B568" s="64"/>
      <c r="C568" s="64"/>
      <c r="D568" s="64"/>
      <c r="E568" s="64"/>
      <c r="F568" s="64"/>
      <c r="G568" s="64"/>
      <c r="H568" s="64"/>
      <c r="I568" s="64"/>
      <c r="J568" s="64"/>
      <c r="K568" s="64"/>
      <c r="L568" s="64"/>
      <c r="M568" s="64"/>
      <c r="N568" s="64"/>
    </row>
    <row r="569" spans="1:14">
      <c r="A569" s="64"/>
      <c r="B569" s="64"/>
      <c r="C569" s="64"/>
      <c r="D569" s="64"/>
      <c r="E569" s="64"/>
      <c r="F569" s="64"/>
      <c r="G569" s="64"/>
      <c r="H569" s="64"/>
      <c r="I569" s="64"/>
      <c r="J569" s="64"/>
      <c r="K569" s="64"/>
      <c r="L569" s="64"/>
      <c r="M569" s="64"/>
      <c r="N569" s="64"/>
    </row>
    <row r="570" spans="1:14">
      <c r="A570" s="64"/>
      <c r="B570" s="64"/>
      <c r="C570" s="64"/>
      <c r="D570" s="64"/>
      <c r="E570" s="64"/>
      <c r="F570" s="64"/>
      <c r="G570" s="64"/>
      <c r="H570" s="64"/>
      <c r="I570" s="64"/>
      <c r="J570" s="64"/>
      <c r="K570" s="64"/>
      <c r="L570" s="64"/>
      <c r="M570" s="64"/>
      <c r="N570" s="64"/>
    </row>
    <row r="571" spans="1:14">
      <c r="A571" s="64"/>
      <c r="B571" s="64"/>
      <c r="C571" s="64"/>
      <c r="D571" s="64"/>
      <c r="E571" s="64"/>
      <c r="F571" s="64"/>
      <c r="G571" s="64"/>
      <c r="H571" s="64"/>
      <c r="I571" s="64"/>
      <c r="J571" s="64"/>
      <c r="K571" s="64"/>
      <c r="L571" s="64"/>
      <c r="M571" s="64"/>
      <c r="N571" s="64"/>
    </row>
    <row r="572" spans="1:14">
      <c r="A572" s="64"/>
      <c r="B572" s="64"/>
      <c r="C572" s="64"/>
      <c r="D572" s="64"/>
      <c r="E572" s="64"/>
      <c r="F572" s="64"/>
      <c r="G572" s="64"/>
      <c r="H572" s="64"/>
      <c r="I572" s="64"/>
      <c r="J572" s="64"/>
      <c r="K572" s="64"/>
      <c r="L572" s="64"/>
      <c r="M572" s="64"/>
      <c r="N572" s="64"/>
    </row>
    <row r="573" spans="1:14">
      <c r="A573" s="64"/>
      <c r="B573" s="64"/>
      <c r="C573" s="64"/>
      <c r="D573" s="64"/>
      <c r="E573" s="64"/>
      <c r="F573" s="64"/>
      <c r="G573" s="64"/>
      <c r="H573" s="64"/>
      <c r="I573" s="64"/>
      <c r="J573" s="64"/>
      <c r="K573" s="64"/>
      <c r="L573" s="64"/>
      <c r="M573" s="64"/>
      <c r="N573" s="64"/>
    </row>
    <row r="574" spans="1:14">
      <c r="A574" s="64"/>
      <c r="B574" s="64"/>
      <c r="C574" s="64"/>
      <c r="D574" s="64"/>
      <c r="E574" s="64"/>
      <c r="F574" s="64"/>
      <c r="G574" s="64"/>
      <c r="H574" s="64"/>
      <c r="I574" s="64"/>
      <c r="J574" s="64"/>
      <c r="K574" s="64"/>
      <c r="L574" s="64"/>
      <c r="M574" s="64"/>
      <c r="N574" s="64"/>
    </row>
    <row r="575" spans="1:14">
      <c r="A575" s="64"/>
      <c r="B575" s="64"/>
      <c r="C575" s="64"/>
      <c r="D575" s="64"/>
      <c r="E575" s="64"/>
      <c r="F575" s="64"/>
      <c r="G575" s="64"/>
      <c r="H575" s="64"/>
      <c r="I575" s="64"/>
      <c r="J575" s="64"/>
      <c r="K575" s="64"/>
      <c r="L575" s="64"/>
      <c r="M575" s="64"/>
      <c r="N575" s="64"/>
    </row>
    <row r="576" spans="1:14">
      <c r="A576" s="64"/>
      <c r="B576" s="64"/>
      <c r="C576" s="64"/>
      <c r="D576" s="64"/>
      <c r="E576" s="64"/>
      <c r="F576" s="64"/>
      <c r="G576" s="64"/>
      <c r="H576" s="64"/>
      <c r="I576" s="64"/>
      <c r="J576" s="64"/>
      <c r="K576" s="64"/>
      <c r="L576" s="64"/>
      <c r="M576" s="64"/>
      <c r="N576" s="64"/>
    </row>
    <row r="577" spans="1:14">
      <c r="A577" s="64"/>
      <c r="B577" s="64"/>
      <c r="C577" s="64"/>
      <c r="D577" s="64"/>
      <c r="E577" s="64"/>
      <c r="F577" s="64"/>
      <c r="G577" s="64"/>
      <c r="H577" s="64"/>
      <c r="I577" s="64"/>
      <c r="J577" s="64"/>
      <c r="K577" s="64"/>
      <c r="L577" s="64"/>
      <c r="M577" s="64"/>
      <c r="N577" s="64"/>
    </row>
    <row r="578" spans="1:14">
      <c r="A578" s="64"/>
      <c r="B578" s="64"/>
      <c r="C578" s="64"/>
      <c r="D578" s="64"/>
      <c r="E578" s="64"/>
      <c r="F578" s="64"/>
      <c r="G578" s="64"/>
      <c r="H578" s="64"/>
      <c r="I578" s="64"/>
      <c r="J578" s="64"/>
      <c r="K578" s="64"/>
      <c r="L578" s="64"/>
      <c r="M578" s="64"/>
      <c r="N578" s="64"/>
    </row>
    <row r="579" spans="1:14">
      <c r="A579" s="64"/>
      <c r="B579" s="64"/>
      <c r="C579" s="64"/>
      <c r="D579" s="64"/>
      <c r="E579" s="64"/>
      <c r="F579" s="64"/>
      <c r="G579" s="64"/>
      <c r="H579" s="64"/>
      <c r="I579" s="64"/>
      <c r="J579" s="64"/>
      <c r="K579" s="64"/>
      <c r="L579" s="64"/>
      <c r="M579" s="64"/>
      <c r="N579" s="64"/>
    </row>
    <row r="580" spans="1:14">
      <c r="A580" s="64"/>
      <c r="B580" s="64"/>
      <c r="C580" s="64"/>
      <c r="D580" s="64"/>
      <c r="E580" s="64"/>
      <c r="F580" s="64"/>
      <c r="G580" s="64"/>
      <c r="H580" s="64"/>
      <c r="I580" s="64"/>
      <c r="J580" s="64"/>
      <c r="K580" s="64"/>
      <c r="L580" s="64"/>
      <c r="M580" s="64"/>
      <c r="N580" s="64"/>
    </row>
    <row r="581" spans="1:14">
      <c r="A581" s="64"/>
      <c r="B581" s="64"/>
      <c r="C581" s="64"/>
      <c r="D581" s="64"/>
      <c r="E581" s="64"/>
      <c r="F581" s="64"/>
      <c r="G581" s="64"/>
      <c r="H581" s="64"/>
      <c r="I581" s="64"/>
      <c r="J581" s="64"/>
      <c r="K581" s="64"/>
      <c r="L581" s="64"/>
      <c r="M581" s="64"/>
      <c r="N581" s="64"/>
    </row>
    <row r="582" spans="1:14">
      <c r="A582" s="64"/>
      <c r="B582" s="64"/>
      <c r="C582" s="64"/>
      <c r="D582" s="64"/>
      <c r="E582" s="64"/>
      <c r="F582" s="64"/>
      <c r="G582" s="64"/>
      <c r="H582" s="64"/>
      <c r="I582" s="64"/>
      <c r="J582" s="64"/>
      <c r="K582" s="64"/>
      <c r="L582" s="64"/>
      <c r="M582" s="64"/>
      <c r="N582" s="64"/>
    </row>
    <row r="583" spans="1:14">
      <c r="A583" s="64"/>
      <c r="B583" s="64"/>
      <c r="C583" s="64"/>
      <c r="D583" s="64"/>
      <c r="E583" s="64"/>
      <c r="F583" s="64"/>
      <c r="G583" s="64"/>
      <c r="H583" s="64"/>
      <c r="I583" s="64"/>
      <c r="J583" s="64"/>
      <c r="K583" s="64"/>
      <c r="L583" s="64"/>
      <c r="M583" s="64"/>
      <c r="N583" s="64"/>
    </row>
    <row r="584" spans="1:14">
      <c r="A584" s="64"/>
      <c r="B584" s="64"/>
      <c r="C584" s="64"/>
      <c r="D584" s="64"/>
      <c r="E584" s="64"/>
      <c r="F584" s="64"/>
      <c r="G584" s="64"/>
      <c r="H584" s="64"/>
      <c r="I584" s="64"/>
      <c r="J584" s="64"/>
      <c r="K584" s="64"/>
      <c r="L584" s="64"/>
      <c r="M584" s="64"/>
      <c r="N584" s="64"/>
    </row>
    <row r="585" spans="1:14">
      <c r="A585" s="64"/>
      <c r="B585" s="64"/>
      <c r="C585" s="64"/>
      <c r="D585" s="64"/>
      <c r="E585" s="64"/>
      <c r="F585" s="64"/>
      <c r="G585" s="64"/>
      <c r="H585" s="64"/>
      <c r="I585" s="64"/>
      <c r="J585" s="64"/>
      <c r="K585" s="64"/>
      <c r="L585" s="64"/>
      <c r="M585" s="64"/>
      <c r="N585" s="64"/>
    </row>
    <row r="586" spans="1:14">
      <c r="A586" s="64"/>
      <c r="B586" s="64"/>
      <c r="C586" s="64"/>
      <c r="D586" s="64"/>
      <c r="E586" s="64"/>
      <c r="F586" s="64"/>
      <c r="G586" s="64"/>
      <c r="H586" s="64"/>
      <c r="I586" s="64"/>
      <c r="J586" s="64"/>
      <c r="K586" s="64"/>
      <c r="L586" s="64"/>
      <c r="M586" s="64"/>
      <c r="N586" s="64"/>
    </row>
    <row r="587" spans="1:14">
      <c r="A587" s="64"/>
      <c r="B587" s="64"/>
      <c r="C587" s="64"/>
      <c r="D587" s="64"/>
      <c r="E587" s="64"/>
      <c r="F587" s="64"/>
      <c r="G587" s="64"/>
      <c r="H587" s="64"/>
      <c r="I587" s="64"/>
      <c r="J587" s="64"/>
      <c r="K587" s="64"/>
      <c r="L587" s="64"/>
      <c r="M587" s="64"/>
      <c r="N587" s="64"/>
    </row>
    <row r="588" spans="1:14">
      <c r="A588" s="64"/>
      <c r="B588" s="64"/>
      <c r="C588" s="64"/>
      <c r="D588" s="64"/>
      <c r="E588" s="64"/>
      <c r="F588" s="64"/>
      <c r="G588" s="64"/>
      <c r="H588" s="64"/>
      <c r="I588" s="64"/>
      <c r="J588" s="64"/>
      <c r="K588" s="64"/>
      <c r="L588" s="64"/>
      <c r="M588" s="64"/>
      <c r="N588" s="64"/>
    </row>
    <row r="589" spans="1:14">
      <c r="A589" s="64"/>
      <c r="B589" s="64"/>
      <c r="C589" s="64"/>
      <c r="D589" s="64"/>
      <c r="E589" s="64"/>
      <c r="F589" s="64"/>
      <c r="G589" s="64"/>
      <c r="H589" s="64"/>
      <c r="I589" s="64"/>
      <c r="J589" s="64"/>
      <c r="K589" s="64"/>
      <c r="L589" s="64"/>
      <c r="M589" s="64"/>
      <c r="N589" s="64"/>
    </row>
    <row r="590" spans="1:14">
      <c r="A590" s="64"/>
      <c r="B590" s="64"/>
      <c r="C590" s="64"/>
      <c r="D590" s="64"/>
      <c r="E590" s="64"/>
      <c r="F590" s="64"/>
      <c r="G590" s="64"/>
      <c r="H590" s="64"/>
      <c r="I590" s="64"/>
      <c r="J590" s="64"/>
      <c r="K590" s="64"/>
      <c r="L590" s="64"/>
      <c r="M590" s="64"/>
      <c r="N590" s="64"/>
    </row>
    <row r="591" spans="1:14">
      <c r="A591" s="64"/>
      <c r="B591" s="64"/>
      <c r="C591" s="64"/>
      <c r="D591" s="64"/>
      <c r="E591" s="64"/>
      <c r="F591" s="64"/>
      <c r="G591" s="64"/>
      <c r="H591" s="64"/>
      <c r="I591" s="64"/>
      <c r="J591" s="64"/>
      <c r="K591" s="64"/>
      <c r="L591" s="64"/>
      <c r="M591" s="64"/>
      <c r="N591" s="64"/>
    </row>
    <row r="592" spans="1:14">
      <c r="A592" s="64"/>
      <c r="B592" s="64"/>
      <c r="C592" s="64"/>
      <c r="D592" s="64"/>
      <c r="E592" s="64"/>
      <c r="F592" s="64"/>
      <c r="G592" s="64"/>
      <c r="H592" s="64"/>
      <c r="I592" s="64"/>
      <c r="J592" s="64"/>
      <c r="K592" s="64"/>
      <c r="L592" s="64"/>
      <c r="M592" s="64"/>
      <c r="N592" s="64"/>
    </row>
    <row r="593" spans="1:14">
      <c r="A593" s="64"/>
      <c r="B593" s="64"/>
      <c r="C593" s="64"/>
      <c r="D593" s="64"/>
      <c r="E593" s="64"/>
      <c r="F593" s="64"/>
      <c r="G593" s="64"/>
      <c r="H593" s="64"/>
      <c r="I593" s="64"/>
      <c r="J593" s="64"/>
      <c r="K593" s="64"/>
      <c r="L593" s="64"/>
      <c r="M593" s="64"/>
      <c r="N593" s="64"/>
    </row>
    <row r="594" spans="1:14">
      <c r="A594" s="64"/>
      <c r="B594" s="64"/>
      <c r="C594" s="64"/>
      <c r="D594" s="64"/>
      <c r="E594" s="64"/>
      <c r="F594" s="64"/>
      <c r="G594" s="64"/>
      <c r="H594" s="64"/>
      <c r="I594" s="64"/>
      <c r="J594" s="64"/>
      <c r="K594" s="64"/>
      <c r="L594" s="64"/>
      <c r="M594" s="64"/>
      <c r="N594" s="64"/>
    </row>
    <row r="595" spans="1:14">
      <c r="A595" s="64"/>
      <c r="B595" s="64"/>
      <c r="C595" s="64"/>
      <c r="D595" s="64"/>
      <c r="E595" s="64"/>
      <c r="F595" s="64"/>
      <c r="G595" s="64"/>
      <c r="H595" s="64"/>
      <c r="I595" s="64"/>
      <c r="J595" s="64"/>
      <c r="K595" s="64"/>
      <c r="L595" s="64"/>
      <c r="M595" s="64"/>
      <c r="N595" s="64"/>
    </row>
    <row r="596" spans="1:14">
      <c r="A596" s="64"/>
      <c r="B596" s="64"/>
      <c r="C596" s="64"/>
      <c r="D596" s="64"/>
      <c r="E596" s="64"/>
      <c r="F596" s="64"/>
      <c r="G596" s="64"/>
      <c r="H596" s="64"/>
      <c r="I596" s="64"/>
      <c r="J596" s="64"/>
      <c r="K596" s="64"/>
      <c r="L596" s="64"/>
      <c r="M596" s="64"/>
      <c r="N596" s="64"/>
    </row>
    <row r="597" spans="1:14">
      <c r="A597" s="64"/>
      <c r="B597" s="64"/>
      <c r="C597" s="64"/>
      <c r="D597" s="64"/>
      <c r="E597" s="64"/>
      <c r="F597" s="64"/>
      <c r="G597" s="64"/>
      <c r="H597" s="64"/>
      <c r="I597" s="64"/>
      <c r="J597" s="64"/>
      <c r="K597" s="64"/>
      <c r="L597" s="64"/>
      <c r="M597" s="64"/>
      <c r="N597" s="64"/>
    </row>
    <row r="598" spans="1:14">
      <c r="A598" s="64"/>
      <c r="B598" s="64"/>
      <c r="C598" s="64"/>
      <c r="D598" s="64"/>
      <c r="E598" s="64"/>
      <c r="F598" s="64"/>
      <c r="G598" s="64"/>
      <c r="H598" s="64"/>
      <c r="I598" s="64"/>
      <c r="J598" s="64"/>
      <c r="K598" s="64"/>
      <c r="L598" s="64"/>
      <c r="M598" s="64"/>
      <c r="N598" s="64"/>
    </row>
    <row r="599" spans="1:14">
      <c r="A599" s="64"/>
      <c r="B599" s="64"/>
      <c r="C599" s="64"/>
      <c r="D599" s="64"/>
      <c r="E599" s="64"/>
      <c r="F599" s="64"/>
      <c r="G599" s="64"/>
      <c r="H599" s="64"/>
      <c r="I599" s="64"/>
      <c r="J599" s="64"/>
      <c r="K599" s="64"/>
      <c r="L599" s="64"/>
      <c r="M599" s="64"/>
      <c r="N599" s="64"/>
    </row>
    <row r="600" spans="1:14">
      <c r="A600" s="64"/>
      <c r="B600" s="64"/>
      <c r="C600" s="64"/>
      <c r="D600" s="64"/>
      <c r="E600" s="64"/>
      <c r="F600" s="64"/>
      <c r="G600" s="64"/>
      <c r="H600" s="64"/>
      <c r="I600" s="64"/>
      <c r="J600" s="64"/>
      <c r="K600" s="64"/>
      <c r="L600" s="64"/>
      <c r="M600" s="64"/>
      <c r="N600" s="64"/>
    </row>
    <row r="601" spans="1:14">
      <c r="A601" s="64"/>
      <c r="B601" s="64"/>
      <c r="C601" s="64"/>
      <c r="D601" s="64"/>
      <c r="E601" s="64"/>
      <c r="F601" s="64"/>
      <c r="G601" s="64"/>
      <c r="H601" s="64"/>
      <c r="I601" s="64"/>
      <c r="J601" s="64"/>
      <c r="K601" s="64"/>
      <c r="L601" s="64"/>
      <c r="M601" s="64"/>
      <c r="N601" s="64"/>
    </row>
    <row r="602" spans="1:14">
      <c r="A602" s="64"/>
      <c r="B602" s="64"/>
      <c r="C602" s="64"/>
      <c r="D602" s="64"/>
      <c r="E602" s="64"/>
      <c r="F602" s="64"/>
      <c r="G602" s="64"/>
      <c r="H602" s="64"/>
      <c r="I602" s="64"/>
      <c r="J602" s="64"/>
      <c r="K602" s="64"/>
      <c r="L602" s="64"/>
      <c r="M602" s="64"/>
      <c r="N602" s="64"/>
    </row>
    <row r="603" spans="1:14">
      <c r="A603" s="64"/>
      <c r="B603" s="64"/>
      <c r="C603" s="64"/>
      <c r="D603" s="64"/>
      <c r="E603" s="64"/>
      <c r="F603" s="64"/>
      <c r="G603" s="64"/>
      <c r="H603" s="64"/>
      <c r="I603" s="64"/>
      <c r="J603" s="64"/>
      <c r="K603" s="64"/>
      <c r="L603" s="64"/>
      <c r="M603" s="64"/>
      <c r="N603" s="64"/>
    </row>
    <row r="604" spans="1:14">
      <c r="A604" s="64"/>
      <c r="B604" s="64"/>
      <c r="C604" s="64"/>
      <c r="D604" s="64"/>
      <c r="E604" s="64"/>
      <c r="F604" s="64"/>
      <c r="G604" s="64"/>
      <c r="H604" s="64"/>
      <c r="I604" s="64"/>
      <c r="J604" s="64"/>
      <c r="K604" s="64"/>
      <c r="L604" s="64"/>
      <c r="M604" s="64"/>
      <c r="N604" s="64"/>
    </row>
    <row r="605" spans="1:14">
      <c r="A605" s="64"/>
      <c r="B605" s="64"/>
      <c r="C605" s="64"/>
      <c r="D605" s="64"/>
      <c r="E605" s="64"/>
      <c r="F605" s="64"/>
      <c r="G605" s="64"/>
      <c r="H605" s="64"/>
      <c r="I605" s="64"/>
      <c r="J605" s="64"/>
      <c r="K605" s="64"/>
      <c r="L605" s="64"/>
      <c r="M605" s="64"/>
      <c r="N605" s="64"/>
    </row>
    <row r="606" spans="1:14">
      <c r="A606" s="64"/>
      <c r="B606" s="64"/>
      <c r="C606" s="64"/>
      <c r="D606" s="64"/>
      <c r="E606" s="64"/>
      <c r="F606" s="64"/>
      <c r="G606" s="64"/>
      <c r="H606" s="64"/>
      <c r="I606" s="64"/>
      <c r="J606" s="64"/>
      <c r="K606" s="64"/>
      <c r="L606" s="64"/>
      <c r="M606" s="64"/>
      <c r="N606" s="64"/>
    </row>
    <row r="607" spans="1:14">
      <c r="A607" s="64"/>
      <c r="B607" s="64"/>
      <c r="C607" s="64"/>
      <c r="D607" s="64"/>
      <c r="E607" s="64"/>
      <c r="F607" s="64"/>
      <c r="G607" s="64"/>
      <c r="H607" s="64"/>
      <c r="I607" s="64"/>
      <c r="J607" s="64"/>
      <c r="K607" s="64"/>
      <c r="L607" s="64"/>
      <c r="M607" s="64"/>
      <c r="N607" s="64"/>
    </row>
    <row r="608" spans="1:14">
      <c r="A608" s="64"/>
      <c r="B608" s="64"/>
      <c r="C608" s="64"/>
      <c r="D608" s="64"/>
      <c r="E608" s="64"/>
      <c r="F608" s="64"/>
      <c r="G608" s="64"/>
      <c r="H608" s="64"/>
      <c r="I608" s="64"/>
      <c r="J608" s="64"/>
      <c r="K608" s="64"/>
      <c r="L608" s="64"/>
      <c r="M608" s="64"/>
      <c r="N608" s="64"/>
    </row>
    <row r="609" spans="1:14">
      <c r="A609" s="64"/>
      <c r="B609" s="64"/>
      <c r="C609" s="64"/>
      <c r="D609" s="64"/>
      <c r="E609" s="64"/>
      <c r="F609" s="64"/>
      <c r="G609" s="64"/>
      <c r="H609" s="64"/>
      <c r="I609" s="64"/>
      <c r="J609" s="64"/>
      <c r="K609" s="64"/>
      <c r="L609" s="64"/>
      <c r="M609" s="64"/>
      <c r="N609" s="64"/>
    </row>
    <row r="610" spans="1:14">
      <c r="A610" s="64"/>
      <c r="B610" s="64"/>
      <c r="C610" s="64"/>
      <c r="D610" s="64"/>
      <c r="E610" s="64"/>
      <c r="F610" s="64"/>
      <c r="G610" s="64"/>
      <c r="H610" s="64"/>
      <c r="I610" s="64"/>
      <c r="J610" s="64"/>
      <c r="K610" s="64"/>
      <c r="L610" s="64"/>
      <c r="M610" s="64"/>
      <c r="N610" s="64"/>
    </row>
    <row r="611" spans="1:14">
      <c r="A611" s="64"/>
      <c r="B611" s="64"/>
      <c r="C611" s="64"/>
      <c r="D611" s="64"/>
      <c r="E611" s="64"/>
      <c r="F611" s="64"/>
      <c r="G611" s="64"/>
      <c r="H611" s="64"/>
      <c r="I611" s="64"/>
      <c r="J611" s="64"/>
      <c r="K611" s="64"/>
      <c r="L611" s="64"/>
      <c r="M611" s="64"/>
      <c r="N611" s="64"/>
    </row>
    <row r="612" spans="1:14">
      <c r="A612" s="64"/>
      <c r="B612" s="64"/>
      <c r="C612" s="64"/>
      <c r="D612" s="64"/>
      <c r="E612" s="64"/>
      <c r="F612" s="64"/>
      <c r="G612" s="64"/>
      <c r="H612" s="64"/>
      <c r="I612" s="64"/>
      <c r="J612" s="64"/>
      <c r="K612" s="64"/>
      <c r="L612" s="64"/>
      <c r="M612" s="64"/>
      <c r="N612" s="64"/>
    </row>
    <row r="613" spans="1:14">
      <c r="A613" s="64"/>
      <c r="B613" s="64"/>
      <c r="C613" s="64"/>
      <c r="D613" s="64"/>
      <c r="E613" s="64"/>
      <c r="F613" s="64"/>
      <c r="G613" s="64"/>
      <c r="H613" s="64"/>
      <c r="I613" s="64"/>
      <c r="J613" s="64"/>
      <c r="K613" s="64"/>
      <c r="L613" s="64"/>
      <c r="M613" s="64"/>
      <c r="N613" s="64"/>
    </row>
    <row r="614" spans="1:14">
      <c r="A614" s="64"/>
      <c r="B614" s="64"/>
      <c r="C614" s="64"/>
      <c r="D614" s="64"/>
      <c r="E614" s="64"/>
      <c r="F614" s="64"/>
      <c r="G614" s="64"/>
      <c r="H614" s="64"/>
      <c r="I614" s="64"/>
      <c r="J614" s="64"/>
      <c r="K614" s="64"/>
      <c r="L614" s="64"/>
      <c r="M614" s="64"/>
      <c r="N614" s="64"/>
    </row>
    <row r="615" spans="1:14">
      <c r="A615" s="64"/>
      <c r="B615" s="64"/>
      <c r="C615" s="64"/>
      <c r="D615" s="64"/>
      <c r="E615" s="64"/>
      <c r="F615" s="64"/>
      <c r="G615" s="64"/>
      <c r="H615" s="64"/>
      <c r="I615" s="64"/>
      <c r="J615" s="64"/>
      <c r="K615" s="64"/>
      <c r="L615" s="64"/>
      <c r="M615" s="64"/>
      <c r="N615" s="64"/>
    </row>
    <row r="616" spans="1:14">
      <c r="A616" s="64"/>
      <c r="B616" s="64"/>
      <c r="C616" s="64"/>
      <c r="D616" s="64"/>
      <c r="E616" s="64"/>
      <c r="F616" s="64"/>
      <c r="G616" s="64"/>
      <c r="H616" s="64"/>
      <c r="I616" s="64"/>
      <c r="J616" s="64"/>
      <c r="K616" s="64"/>
      <c r="L616" s="64"/>
      <c r="M616" s="64"/>
      <c r="N616" s="64"/>
    </row>
    <row r="617" spans="1:14">
      <c r="A617" s="64"/>
      <c r="B617" s="64"/>
      <c r="C617" s="64"/>
      <c r="D617" s="64"/>
      <c r="E617" s="64"/>
      <c r="F617" s="64"/>
      <c r="G617" s="64"/>
      <c r="H617" s="64"/>
      <c r="I617" s="64"/>
      <c r="J617" s="64"/>
      <c r="K617" s="64"/>
      <c r="L617" s="64"/>
      <c r="M617" s="64"/>
      <c r="N617" s="64"/>
    </row>
    <row r="618" spans="1:14">
      <c r="A618" s="64"/>
      <c r="B618" s="64"/>
      <c r="C618" s="64"/>
      <c r="D618" s="64"/>
      <c r="E618" s="64"/>
      <c r="F618" s="64"/>
      <c r="G618" s="64"/>
      <c r="H618" s="64"/>
      <c r="I618" s="64"/>
      <c r="J618" s="64"/>
      <c r="K618" s="64"/>
      <c r="L618" s="64"/>
      <c r="M618" s="64"/>
      <c r="N618" s="64"/>
    </row>
    <row r="619" spans="1:14">
      <c r="A619" s="64"/>
      <c r="B619" s="64"/>
      <c r="C619" s="64"/>
      <c r="D619" s="64"/>
      <c r="E619" s="64"/>
      <c r="F619" s="64"/>
      <c r="G619" s="64"/>
      <c r="H619" s="64"/>
      <c r="I619" s="64"/>
      <c r="J619" s="64"/>
      <c r="K619" s="64"/>
      <c r="L619" s="64"/>
      <c r="M619" s="64"/>
      <c r="N619" s="64"/>
    </row>
    <row r="620" spans="1:14">
      <c r="A620" s="64"/>
      <c r="B620" s="64"/>
      <c r="C620" s="64"/>
      <c r="D620" s="64"/>
      <c r="E620" s="64"/>
      <c r="F620" s="64"/>
      <c r="G620" s="64"/>
      <c r="H620" s="64"/>
      <c r="I620" s="64"/>
      <c r="J620" s="64"/>
      <c r="K620" s="64"/>
      <c r="L620" s="64"/>
      <c r="M620" s="64"/>
      <c r="N620" s="64"/>
    </row>
    <row r="621" spans="1:14">
      <c r="A621" s="64"/>
      <c r="B621" s="64"/>
      <c r="C621" s="64"/>
      <c r="D621" s="64"/>
      <c r="E621" s="64"/>
      <c r="F621" s="64"/>
      <c r="G621" s="64"/>
      <c r="H621" s="64"/>
      <c r="I621" s="64"/>
      <c r="J621" s="64"/>
      <c r="K621" s="64"/>
      <c r="L621" s="64"/>
      <c r="M621" s="64"/>
      <c r="N621" s="64"/>
    </row>
    <row r="622" spans="1:14">
      <c r="A622" s="64"/>
      <c r="B622" s="64"/>
      <c r="C622" s="64"/>
      <c r="D622" s="64"/>
      <c r="E622" s="64"/>
      <c r="F622" s="64"/>
      <c r="G622" s="64"/>
      <c r="H622" s="64"/>
      <c r="I622" s="64"/>
      <c r="J622" s="64"/>
      <c r="K622" s="64"/>
      <c r="L622" s="64"/>
      <c r="M622" s="64"/>
      <c r="N622" s="64"/>
    </row>
    <row r="623" spans="1:14">
      <c r="A623" s="64"/>
      <c r="B623" s="64"/>
      <c r="C623" s="64"/>
      <c r="D623" s="64"/>
      <c r="E623" s="64"/>
      <c r="F623" s="64"/>
      <c r="G623" s="64"/>
      <c r="H623" s="64"/>
      <c r="I623" s="64"/>
      <c r="J623" s="64"/>
      <c r="K623" s="64"/>
      <c r="L623" s="64"/>
      <c r="M623" s="64"/>
      <c r="N623" s="64"/>
    </row>
    <row r="624" spans="1:14">
      <c r="A624" s="64"/>
      <c r="B624" s="64"/>
      <c r="C624" s="64"/>
      <c r="D624" s="64"/>
      <c r="E624" s="64"/>
      <c r="F624" s="64"/>
      <c r="G624" s="64"/>
      <c r="H624" s="64"/>
      <c r="I624" s="64"/>
      <c r="J624" s="64"/>
      <c r="K624" s="64"/>
      <c r="L624" s="64"/>
      <c r="M624" s="64"/>
      <c r="N624" s="64"/>
    </row>
    <row r="625" spans="1:14">
      <c r="A625" s="64"/>
      <c r="B625" s="64"/>
      <c r="C625" s="64"/>
      <c r="D625" s="64"/>
      <c r="E625" s="64"/>
      <c r="F625" s="64"/>
      <c r="G625" s="64"/>
      <c r="H625" s="64"/>
      <c r="I625" s="64"/>
      <c r="J625" s="64"/>
      <c r="K625" s="64"/>
      <c r="L625" s="64"/>
      <c r="M625" s="64"/>
      <c r="N625" s="64"/>
    </row>
    <row r="626" spans="1:14">
      <c r="A626" s="64"/>
      <c r="B626" s="64"/>
      <c r="C626" s="64"/>
      <c r="D626" s="64"/>
      <c r="E626" s="64"/>
      <c r="F626" s="64"/>
      <c r="G626" s="64"/>
      <c r="H626" s="64"/>
      <c r="I626" s="64"/>
      <c r="J626" s="64"/>
      <c r="K626" s="64"/>
      <c r="L626" s="64"/>
      <c r="M626" s="64"/>
      <c r="N626" s="64"/>
    </row>
    <row r="627" spans="1:14">
      <c r="A627" s="64"/>
      <c r="B627" s="64"/>
      <c r="C627" s="64"/>
      <c r="D627" s="64"/>
      <c r="E627" s="64"/>
      <c r="F627" s="64"/>
      <c r="G627" s="64"/>
      <c r="H627" s="64"/>
      <c r="I627" s="64"/>
      <c r="J627" s="64"/>
      <c r="K627" s="64"/>
      <c r="L627" s="64"/>
      <c r="M627" s="64"/>
      <c r="N627" s="64"/>
    </row>
    <row r="628" spans="1:14">
      <c r="A628" s="64"/>
      <c r="B628" s="64"/>
      <c r="C628" s="64"/>
      <c r="D628" s="64"/>
      <c r="E628" s="64"/>
      <c r="F628" s="64"/>
      <c r="G628" s="64"/>
      <c r="H628" s="64"/>
      <c r="I628" s="64"/>
      <c r="J628" s="64"/>
      <c r="K628" s="64"/>
      <c r="L628" s="64"/>
      <c r="M628" s="64"/>
      <c r="N628" s="64"/>
    </row>
    <row r="629" spans="1:14">
      <c r="A629" s="64"/>
      <c r="B629" s="64"/>
      <c r="C629" s="64"/>
      <c r="D629" s="64"/>
      <c r="E629" s="64"/>
      <c r="F629" s="64"/>
      <c r="G629" s="64"/>
      <c r="H629" s="64"/>
      <c r="I629" s="64"/>
      <c r="J629" s="64"/>
      <c r="K629" s="64"/>
      <c r="L629" s="64"/>
      <c r="M629" s="64"/>
      <c r="N629" s="64"/>
    </row>
    <row r="630" spans="1:14">
      <c r="A630" s="64"/>
      <c r="B630" s="64"/>
      <c r="C630" s="64"/>
      <c r="D630" s="64"/>
      <c r="E630" s="64"/>
      <c r="F630" s="64"/>
      <c r="G630" s="64"/>
      <c r="H630" s="64"/>
      <c r="I630" s="64"/>
      <c r="J630" s="64"/>
      <c r="K630" s="64"/>
      <c r="L630" s="64"/>
      <c r="M630" s="64"/>
      <c r="N630" s="64"/>
    </row>
    <row r="631" spans="1:14">
      <c r="A631" s="64"/>
      <c r="B631" s="64"/>
      <c r="C631" s="64"/>
      <c r="D631" s="64"/>
      <c r="E631" s="64"/>
      <c r="F631" s="64"/>
      <c r="G631" s="64"/>
      <c r="H631" s="64"/>
      <c r="I631" s="64"/>
      <c r="J631" s="64"/>
      <c r="K631" s="64"/>
      <c r="L631" s="64"/>
      <c r="M631" s="64"/>
      <c r="N631" s="64"/>
    </row>
    <row r="632" spans="1:14">
      <c r="A632" s="64"/>
      <c r="B632" s="64"/>
      <c r="C632" s="64"/>
      <c r="D632" s="64"/>
      <c r="E632" s="64"/>
      <c r="F632" s="64"/>
      <c r="G632" s="64"/>
      <c r="H632" s="64"/>
      <c r="I632" s="64"/>
      <c r="J632" s="64"/>
      <c r="K632" s="64"/>
      <c r="L632" s="64"/>
      <c r="M632" s="64"/>
      <c r="N632" s="64"/>
    </row>
    <row r="633" spans="1:14">
      <c r="A633" s="64"/>
      <c r="B633" s="64"/>
      <c r="C633" s="64"/>
      <c r="D633" s="64"/>
      <c r="E633" s="64"/>
      <c r="F633" s="64"/>
      <c r="G633" s="64"/>
      <c r="H633" s="64"/>
      <c r="I633" s="64"/>
      <c r="J633" s="64"/>
      <c r="K633" s="64"/>
      <c r="L633" s="64"/>
      <c r="M633" s="64"/>
      <c r="N633" s="64"/>
    </row>
    <row r="634" spans="1:14">
      <c r="A634" s="64"/>
      <c r="B634" s="64"/>
      <c r="C634" s="64"/>
      <c r="D634" s="64"/>
      <c r="E634" s="64"/>
      <c r="F634" s="64"/>
      <c r="G634" s="64"/>
      <c r="H634" s="64"/>
      <c r="I634" s="64"/>
      <c r="J634" s="64"/>
      <c r="K634" s="64"/>
      <c r="L634" s="64"/>
      <c r="M634" s="64"/>
      <c r="N634" s="64"/>
    </row>
    <row r="635" spans="1:14">
      <c r="A635" s="64"/>
      <c r="B635" s="64"/>
      <c r="C635" s="64"/>
      <c r="D635" s="64"/>
      <c r="E635" s="64"/>
      <c r="F635" s="64"/>
      <c r="G635" s="64"/>
      <c r="H635" s="64"/>
      <c r="I635" s="64"/>
      <c r="J635" s="64"/>
      <c r="K635" s="64"/>
      <c r="L635" s="64"/>
      <c r="M635" s="64"/>
      <c r="N635" s="64"/>
    </row>
    <row r="636" spans="1:14">
      <c r="A636" s="64"/>
      <c r="B636" s="64"/>
      <c r="C636" s="64"/>
      <c r="D636" s="64"/>
      <c r="E636" s="64"/>
      <c r="F636" s="64"/>
      <c r="G636" s="64"/>
      <c r="H636" s="64"/>
      <c r="I636" s="64"/>
      <c r="J636" s="64"/>
      <c r="K636" s="64"/>
      <c r="L636" s="64"/>
      <c r="M636" s="64"/>
      <c r="N636" s="64"/>
    </row>
    <row r="637" spans="1:14">
      <c r="A637" s="64"/>
      <c r="B637" s="64"/>
      <c r="C637" s="64"/>
      <c r="D637" s="64"/>
      <c r="E637" s="64"/>
      <c r="F637" s="64"/>
      <c r="G637" s="64"/>
      <c r="H637" s="64"/>
      <c r="I637" s="64"/>
      <c r="J637" s="64"/>
      <c r="K637" s="64"/>
      <c r="L637" s="64"/>
      <c r="M637" s="64"/>
      <c r="N637" s="64"/>
    </row>
    <row r="638" spans="1:14">
      <c r="A638" s="64"/>
      <c r="B638" s="64"/>
      <c r="C638" s="64"/>
      <c r="D638" s="64"/>
      <c r="E638" s="64"/>
      <c r="F638" s="64"/>
      <c r="G638" s="64"/>
      <c r="H638" s="64"/>
      <c r="I638" s="64"/>
      <c r="J638" s="64"/>
      <c r="K638" s="64"/>
      <c r="L638" s="64"/>
      <c r="M638" s="64"/>
      <c r="N638" s="64"/>
    </row>
    <row r="639" spans="1:14">
      <c r="A639" s="64"/>
      <c r="B639" s="64"/>
      <c r="C639" s="64"/>
      <c r="D639" s="64"/>
      <c r="E639" s="64"/>
      <c r="F639" s="64"/>
      <c r="G639" s="64"/>
      <c r="H639" s="64"/>
      <c r="I639" s="64"/>
      <c r="J639" s="64"/>
      <c r="K639" s="64"/>
      <c r="L639" s="64"/>
      <c r="M639" s="64"/>
      <c r="N639" s="64"/>
    </row>
    <row r="640" spans="1:14">
      <c r="A640" s="64"/>
      <c r="B640" s="64"/>
      <c r="C640" s="64"/>
      <c r="D640" s="64"/>
      <c r="E640" s="64"/>
      <c r="F640" s="64"/>
      <c r="G640" s="64"/>
      <c r="H640" s="64"/>
      <c r="I640" s="64"/>
      <c r="J640" s="64"/>
      <c r="K640" s="64"/>
      <c r="L640" s="64"/>
      <c r="M640" s="64"/>
      <c r="N640" s="64"/>
    </row>
    <row r="641" spans="1:14">
      <c r="A641" s="64"/>
      <c r="B641" s="64"/>
      <c r="C641" s="64"/>
      <c r="D641" s="64"/>
      <c r="E641" s="64"/>
      <c r="F641" s="64"/>
      <c r="G641" s="64"/>
      <c r="H641" s="64"/>
      <c r="I641" s="64"/>
      <c r="J641" s="64"/>
      <c r="K641" s="64"/>
      <c r="L641" s="64"/>
      <c r="M641" s="64"/>
      <c r="N641" s="64"/>
    </row>
    <row r="642" spans="1:14">
      <c r="A642" s="64"/>
      <c r="B642" s="64"/>
      <c r="C642" s="64"/>
      <c r="D642" s="64"/>
      <c r="E642" s="64"/>
      <c r="F642" s="64"/>
      <c r="G642" s="64"/>
      <c r="H642" s="64"/>
      <c r="I642" s="64"/>
      <c r="J642" s="64"/>
      <c r="K642" s="64"/>
      <c r="L642" s="64"/>
      <c r="M642" s="64"/>
      <c r="N642" s="64"/>
    </row>
    <row r="643" spans="1:14">
      <c r="A643" s="64"/>
      <c r="B643" s="64"/>
      <c r="C643" s="64"/>
      <c r="D643" s="64"/>
      <c r="E643" s="64"/>
      <c r="F643" s="64"/>
      <c r="G643" s="64"/>
      <c r="H643" s="64"/>
      <c r="I643" s="64"/>
      <c r="J643" s="64"/>
      <c r="K643" s="64"/>
      <c r="L643" s="64"/>
      <c r="M643" s="64"/>
      <c r="N643" s="64"/>
    </row>
    <row r="644" spans="1:14">
      <c r="A644" s="64"/>
      <c r="B644" s="64"/>
      <c r="C644" s="64"/>
      <c r="D644" s="64"/>
      <c r="E644" s="64"/>
      <c r="F644" s="64"/>
      <c r="G644" s="64"/>
      <c r="H644" s="64"/>
      <c r="I644" s="64"/>
      <c r="J644" s="64"/>
      <c r="K644" s="64"/>
      <c r="L644" s="64"/>
      <c r="M644" s="64"/>
      <c r="N644" s="64"/>
    </row>
    <row r="645" spans="1:14">
      <c r="A645" s="64"/>
      <c r="B645" s="64"/>
      <c r="C645" s="64"/>
      <c r="D645" s="64"/>
      <c r="E645" s="64"/>
      <c r="F645" s="64"/>
      <c r="G645" s="64"/>
      <c r="H645" s="64"/>
      <c r="I645" s="64"/>
      <c r="J645" s="64"/>
      <c r="K645" s="64"/>
      <c r="L645" s="64"/>
      <c r="M645" s="64"/>
      <c r="N645" s="64"/>
    </row>
    <row r="646" spans="1:14">
      <c r="A646" s="64"/>
      <c r="B646" s="64"/>
      <c r="C646" s="64"/>
      <c r="D646" s="64"/>
      <c r="E646" s="64"/>
      <c r="F646" s="64"/>
      <c r="G646" s="64"/>
      <c r="H646" s="64"/>
      <c r="I646" s="64"/>
      <c r="J646" s="64"/>
      <c r="K646" s="64"/>
      <c r="L646" s="64"/>
      <c r="M646" s="64"/>
      <c r="N646" s="64"/>
    </row>
    <row r="647" spans="1:14">
      <c r="A647" s="64"/>
      <c r="B647" s="64"/>
      <c r="C647" s="64"/>
      <c r="D647" s="64"/>
      <c r="E647" s="64"/>
      <c r="F647" s="64"/>
      <c r="G647" s="64"/>
      <c r="H647" s="64"/>
      <c r="I647" s="64"/>
      <c r="J647" s="64"/>
      <c r="K647" s="64"/>
      <c r="L647" s="64"/>
      <c r="M647" s="64"/>
      <c r="N647" s="64"/>
    </row>
    <row r="648" spans="1:14">
      <c r="A648" s="64"/>
      <c r="B648" s="64"/>
      <c r="C648" s="64"/>
      <c r="D648" s="64"/>
      <c r="E648" s="64"/>
      <c r="F648" s="64"/>
      <c r="G648" s="64"/>
      <c r="H648" s="64"/>
      <c r="I648" s="64"/>
      <c r="J648" s="64"/>
      <c r="K648" s="64"/>
      <c r="L648" s="64"/>
      <c r="M648" s="64"/>
      <c r="N648" s="64"/>
    </row>
    <row r="649" spans="1:14">
      <c r="A649" s="64"/>
      <c r="B649" s="64"/>
      <c r="C649" s="64"/>
      <c r="D649" s="64"/>
      <c r="E649" s="64"/>
      <c r="F649" s="64"/>
      <c r="G649" s="64"/>
      <c r="H649" s="64"/>
      <c r="I649" s="64"/>
      <c r="J649" s="64"/>
      <c r="K649" s="64"/>
      <c r="L649" s="64"/>
      <c r="M649" s="64"/>
      <c r="N649" s="64"/>
    </row>
    <row r="650" spans="1:14">
      <c r="A650" s="64"/>
      <c r="B650" s="64"/>
      <c r="C650" s="64"/>
      <c r="D650" s="64"/>
      <c r="E650" s="64"/>
      <c r="F650" s="64"/>
      <c r="G650" s="64"/>
      <c r="H650" s="64"/>
      <c r="I650" s="64"/>
      <c r="J650" s="64"/>
      <c r="K650" s="64"/>
      <c r="L650" s="64"/>
      <c r="M650" s="64"/>
      <c r="N650" s="64"/>
    </row>
    <row r="651" spans="1:14">
      <c r="A651" s="64"/>
      <c r="B651" s="64"/>
      <c r="C651" s="64"/>
      <c r="D651" s="64"/>
      <c r="E651" s="64"/>
      <c r="F651" s="64"/>
      <c r="G651" s="64"/>
      <c r="H651" s="64"/>
      <c r="I651" s="64"/>
      <c r="J651" s="64"/>
      <c r="K651" s="64"/>
      <c r="L651" s="64"/>
      <c r="M651" s="64"/>
      <c r="N651" s="64"/>
    </row>
    <row r="652" spans="1:14">
      <c r="A652" s="64"/>
      <c r="B652" s="64"/>
      <c r="C652" s="64"/>
      <c r="D652" s="64"/>
      <c r="E652" s="64"/>
      <c r="F652" s="64"/>
      <c r="G652" s="64"/>
      <c r="H652" s="64"/>
      <c r="I652" s="64"/>
      <c r="J652" s="64"/>
      <c r="K652" s="64"/>
      <c r="L652" s="64"/>
      <c r="M652" s="64"/>
      <c r="N652" s="64"/>
    </row>
    <row r="653" spans="1:14">
      <c r="A653" s="64"/>
      <c r="B653" s="64"/>
      <c r="C653" s="64"/>
      <c r="D653" s="64"/>
      <c r="E653" s="64"/>
      <c r="F653" s="64"/>
      <c r="G653" s="64"/>
      <c r="H653" s="64"/>
      <c r="I653" s="64"/>
      <c r="J653" s="64"/>
      <c r="K653" s="64"/>
      <c r="L653" s="64"/>
      <c r="M653" s="64"/>
      <c r="N653" s="64"/>
    </row>
    <row r="654" spans="1:14">
      <c r="A654" s="64"/>
      <c r="B654" s="64"/>
      <c r="C654" s="64"/>
      <c r="D654" s="64"/>
      <c r="E654" s="64"/>
      <c r="F654" s="64"/>
      <c r="G654" s="64"/>
      <c r="H654" s="64"/>
      <c r="I654" s="64"/>
      <c r="J654" s="64"/>
      <c r="K654" s="64"/>
      <c r="L654" s="64"/>
      <c r="M654" s="64"/>
      <c r="N654" s="64"/>
    </row>
    <row r="655" spans="1:14">
      <c r="A655" s="64"/>
      <c r="B655" s="64"/>
      <c r="C655" s="64"/>
      <c r="D655" s="64"/>
      <c r="E655" s="64"/>
      <c r="F655" s="64"/>
      <c r="G655" s="64"/>
      <c r="H655" s="64"/>
      <c r="I655" s="64"/>
      <c r="J655" s="64"/>
      <c r="K655" s="64"/>
      <c r="L655" s="64"/>
      <c r="M655" s="64"/>
      <c r="N655" s="64"/>
    </row>
    <row r="656" spans="1:14">
      <c r="A656" s="64"/>
      <c r="B656" s="64"/>
      <c r="C656" s="64"/>
      <c r="D656" s="64"/>
      <c r="E656" s="64"/>
      <c r="F656" s="64"/>
      <c r="G656" s="64"/>
      <c r="H656" s="64"/>
      <c r="I656" s="64"/>
      <c r="J656" s="64"/>
      <c r="K656" s="64"/>
      <c r="L656" s="64"/>
      <c r="M656" s="64"/>
      <c r="N656" s="64"/>
    </row>
    <row r="657" spans="1:14">
      <c r="A657" s="64"/>
      <c r="B657" s="64"/>
      <c r="C657" s="64"/>
      <c r="D657" s="64"/>
      <c r="E657" s="64"/>
      <c r="F657" s="64"/>
      <c r="G657" s="64"/>
      <c r="H657" s="64"/>
      <c r="I657" s="64"/>
      <c r="J657" s="64"/>
      <c r="K657" s="64"/>
      <c r="L657" s="64"/>
      <c r="M657" s="64"/>
      <c r="N657" s="64"/>
    </row>
    <row r="658" spans="1:14">
      <c r="A658" s="64"/>
      <c r="B658" s="64"/>
      <c r="C658" s="64"/>
      <c r="D658" s="64"/>
      <c r="E658" s="64"/>
      <c r="F658" s="64"/>
      <c r="G658" s="64"/>
      <c r="H658" s="64"/>
      <c r="I658" s="64"/>
      <c r="J658" s="64"/>
      <c r="K658" s="64"/>
      <c r="L658" s="64"/>
      <c r="M658" s="64"/>
      <c r="N658" s="64"/>
    </row>
    <row r="659" spans="1:14">
      <c r="A659" s="64"/>
      <c r="B659" s="64"/>
      <c r="C659" s="64"/>
      <c r="D659" s="64"/>
      <c r="E659" s="64"/>
      <c r="F659" s="64"/>
      <c r="G659" s="64"/>
      <c r="H659" s="64"/>
      <c r="I659" s="64"/>
      <c r="J659" s="64"/>
      <c r="K659" s="64"/>
      <c r="L659" s="64"/>
      <c r="M659" s="64"/>
      <c r="N659" s="64"/>
    </row>
    <row r="660" spans="1:14">
      <c r="A660" s="64"/>
      <c r="B660" s="64"/>
      <c r="C660" s="64"/>
      <c r="D660" s="64"/>
      <c r="E660" s="64"/>
      <c r="F660" s="64"/>
      <c r="G660" s="64"/>
      <c r="H660" s="64"/>
      <c r="I660" s="64"/>
      <c r="J660" s="64"/>
      <c r="K660" s="64"/>
      <c r="L660" s="64"/>
      <c r="M660" s="64"/>
      <c r="N660" s="64"/>
    </row>
    <row r="661" spans="1:14">
      <c r="A661" s="64"/>
      <c r="B661" s="64"/>
      <c r="C661" s="64"/>
      <c r="D661" s="64"/>
      <c r="E661" s="64"/>
      <c r="F661" s="64"/>
      <c r="G661" s="64"/>
      <c r="H661" s="64"/>
      <c r="I661" s="64"/>
      <c r="J661" s="64"/>
      <c r="K661" s="64"/>
      <c r="L661" s="64"/>
      <c r="M661" s="64"/>
      <c r="N661" s="64"/>
    </row>
    <row r="662" spans="1:14">
      <c r="A662" s="64"/>
      <c r="B662" s="64"/>
      <c r="C662" s="64"/>
      <c r="D662" s="64"/>
      <c r="E662" s="64"/>
      <c r="F662" s="64"/>
      <c r="G662" s="64"/>
      <c r="H662" s="64"/>
      <c r="I662" s="64"/>
      <c r="J662" s="64"/>
      <c r="K662" s="64"/>
      <c r="L662" s="64"/>
      <c r="M662" s="64"/>
      <c r="N662" s="64"/>
    </row>
    <row r="663" spans="1:14">
      <c r="A663" s="64"/>
      <c r="B663" s="64"/>
      <c r="C663" s="64"/>
      <c r="D663" s="64"/>
      <c r="E663" s="64"/>
      <c r="F663" s="64"/>
      <c r="G663" s="64"/>
      <c r="H663" s="64"/>
      <c r="I663" s="64"/>
      <c r="J663" s="64"/>
      <c r="K663" s="64"/>
      <c r="L663" s="64"/>
      <c r="M663" s="64"/>
      <c r="N663" s="64"/>
    </row>
    <row r="664" spans="1:14">
      <c r="A664" s="64"/>
      <c r="B664" s="64"/>
      <c r="C664" s="64"/>
      <c r="D664" s="64"/>
      <c r="E664" s="64"/>
      <c r="F664" s="64"/>
      <c r="G664" s="64"/>
      <c r="H664" s="64"/>
      <c r="I664" s="64"/>
      <c r="J664" s="64"/>
      <c r="K664" s="64"/>
      <c r="L664" s="64"/>
      <c r="M664" s="64"/>
      <c r="N664" s="64"/>
    </row>
    <row r="665" spans="1:14">
      <c r="A665" s="64"/>
      <c r="B665" s="64"/>
      <c r="C665" s="64"/>
      <c r="D665" s="64"/>
      <c r="E665" s="64"/>
      <c r="F665" s="64"/>
      <c r="G665" s="64"/>
      <c r="H665" s="64"/>
      <c r="I665" s="64"/>
      <c r="J665" s="64"/>
      <c r="K665" s="64"/>
      <c r="L665" s="64"/>
      <c r="M665" s="64"/>
      <c r="N665" s="64"/>
    </row>
    <row r="666" spans="1:14">
      <c r="A666" s="64"/>
      <c r="B666" s="64"/>
      <c r="C666" s="64"/>
      <c r="D666" s="64"/>
      <c r="E666" s="64"/>
      <c r="F666" s="64"/>
      <c r="G666" s="64"/>
      <c r="H666" s="64"/>
      <c r="I666" s="64"/>
      <c r="J666" s="64"/>
      <c r="K666" s="64"/>
      <c r="L666" s="64"/>
      <c r="M666" s="64"/>
      <c r="N666" s="64"/>
    </row>
    <row r="667" spans="1:14">
      <c r="A667" s="64"/>
      <c r="B667" s="64"/>
      <c r="C667" s="64"/>
      <c r="D667" s="64"/>
      <c r="E667" s="64"/>
      <c r="F667" s="64"/>
      <c r="G667" s="64"/>
      <c r="H667" s="64"/>
      <c r="I667" s="64"/>
      <c r="J667" s="64"/>
      <c r="K667" s="64"/>
      <c r="L667" s="64"/>
      <c r="M667" s="64"/>
      <c r="N667" s="64"/>
    </row>
    <row r="668" spans="1:14">
      <c r="A668" s="64"/>
      <c r="B668" s="64"/>
      <c r="C668" s="64"/>
      <c r="D668" s="64"/>
      <c r="E668" s="64"/>
      <c r="F668" s="64"/>
      <c r="G668" s="64"/>
      <c r="H668" s="64"/>
      <c r="I668" s="64"/>
      <c r="J668" s="64"/>
      <c r="K668" s="64"/>
      <c r="L668" s="64"/>
      <c r="M668" s="64"/>
      <c r="N668" s="64"/>
    </row>
    <row r="669" spans="1:14">
      <c r="A669" s="64"/>
      <c r="B669" s="64"/>
      <c r="C669" s="64"/>
      <c r="D669" s="64"/>
      <c r="E669" s="64"/>
      <c r="F669" s="64"/>
      <c r="G669" s="64"/>
      <c r="H669" s="64"/>
      <c r="I669" s="64"/>
      <c r="J669" s="64"/>
      <c r="K669" s="64"/>
      <c r="L669" s="64"/>
      <c r="M669" s="64"/>
      <c r="N669" s="64"/>
    </row>
    <row r="670" spans="1:14">
      <c r="A670" s="64"/>
      <c r="B670" s="64"/>
      <c r="C670" s="64"/>
      <c r="D670" s="64"/>
      <c r="E670" s="64"/>
      <c r="F670" s="64"/>
      <c r="G670" s="64"/>
      <c r="H670" s="64"/>
      <c r="I670" s="64"/>
      <c r="J670" s="64"/>
      <c r="K670" s="64"/>
      <c r="L670" s="64"/>
      <c r="M670" s="64"/>
      <c r="N670" s="64"/>
    </row>
    <row r="671" spans="1:14">
      <c r="A671" s="64"/>
      <c r="B671" s="64"/>
      <c r="C671" s="64"/>
      <c r="D671" s="64"/>
      <c r="E671" s="64"/>
      <c r="F671" s="64"/>
      <c r="G671" s="64"/>
      <c r="H671" s="64"/>
      <c r="I671" s="64"/>
      <c r="J671" s="64"/>
      <c r="K671" s="64"/>
      <c r="L671" s="64"/>
      <c r="M671" s="64"/>
      <c r="N671" s="64"/>
    </row>
    <row r="672" spans="1:14">
      <c r="A672" s="64"/>
      <c r="B672" s="64"/>
      <c r="C672" s="64"/>
      <c r="D672" s="64"/>
      <c r="E672" s="64"/>
      <c r="F672" s="64"/>
      <c r="G672" s="64"/>
      <c r="H672" s="64"/>
      <c r="I672" s="64"/>
      <c r="J672" s="64"/>
      <c r="K672" s="64"/>
      <c r="L672" s="64"/>
      <c r="M672" s="64"/>
      <c r="N672" s="64"/>
    </row>
    <row r="673" spans="1:14">
      <c r="A673" s="64"/>
      <c r="B673" s="64"/>
      <c r="C673" s="64"/>
      <c r="D673" s="64"/>
      <c r="E673" s="64"/>
      <c r="F673" s="64"/>
      <c r="G673" s="64"/>
      <c r="H673" s="64"/>
      <c r="I673" s="64"/>
      <c r="J673" s="64"/>
      <c r="K673" s="64"/>
      <c r="L673" s="64"/>
      <c r="M673" s="64"/>
      <c r="N673" s="64"/>
    </row>
    <row r="674" spans="1:14">
      <c r="A674" s="64"/>
      <c r="B674" s="64"/>
      <c r="C674" s="64"/>
      <c r="D674" s="64"/>
      <c r="E674" s="64"/>
      <c r="F674" s="64"/>
      <c r="G674" s="64"/>
      <c r="H674" s="64"/>
      <c r="I674" s="64"/>
      <c r="J674" s="64"/>
      <c r="K674" s="64"/>
      <c r="L674" s="64"/>
      <c r="M674" s="64"/>
      <c r="N674" s="64"/>
    </row>
    <row r="675" spans="1:14">
      <c r="A675" s="64"/>
      <c r="B675" s="64"/>
      <c r="C675" s="64"/>
      <c r="D675" s="64"/>
      <c r="E675" s="64"/>
      <c r="F675" s="64"/>
      <c r="G675" s="64"/>
      <c r="H675" s="64"/>
      <c r="I675" s="64"/>
      <c r="J675" s="64"/>
      <c r="K675" s="64"/>
      <c r="L675" s="64"/>
      <c r="M675" s="64"/>
      <c r="N675" s="64"/>
    </row>
    <row r="676" spans="1:14">
      <c r="A676" s="64"/>
      <c r="B676" s="64"/>
      <c r="C676" s="64"/>
      <c r="D676" s="64"/>
      <c r="E676" s="64"/>
      <c r="F676" s="64"/>
      <c r="G676" s="64"/>
      <c r="H676" s="64"/>
      <c r="I676" s="64"/>
      <c r="J676" s="64"/>
      <c r="K676" s="64"/>
      <c r="L676" s="64"/>
      <c r="M676" s="64"/>
      <c r="N676" s="64"/>
    </row>
    <row r="677" spans="1:14">
      <c r="A677" s="64"/>
      <c r="B677" s="64"/>
      <c r="C677" s="64"/>
      <c r="D677" s="64"/>
      <c r="E677" s="64"/>
      <c r="F677" s="64"/>
      <c r="G677" s="64"/>
      <c r="H677" s="64"/>
      <c r="I677" s="64"/>
      <c r="J677" s="64"/>
      <c r="K677" s="64"/>
      <c r="L677" s="64"/>
      <c r="M677" s="64"/>
      <c r="N677" s="64"/>
    </row>
    <row r="678" spans="1:14">
      <c r="A678" s="64"/>
      <c r="B678" s="64"/>
      <c r="C678" s="64"/>
      <c r="D678" s="64"/>
      <c r="E678" s="64"/>
      <c r="F678" s="64"/>
      <c r="G678" s="64"/>
      <c r="H678" s="64"/>
      <c r="I678" s="64"/>
      <c r="J678" s="64"/>
      <c r="K678" s="64"/>
      <c r="L678" s="64"/>
      <c r="M678" s="64"/>
      <c r="N678" s="64"/>
    </row>
    <row r="679" spans="1:14">
      <c r="A679" s="64"/>
      <c r="B679" s="64"/>
      <c r="C679" s="64"/>
      <c r="D679" s="64"/>
      <c r="E679" s="64"/>
      <c r="F679" s="64"/>
      <c r="G679" s="64"/>
      <c r="H679" s="64"/>
      <c r="I679" s="64"/>
      <c r="J679" s="64"/>
      <c r="K679" s="64"/>
      <c r="L679" s="64"/>
      <c r="M679" s="64"/>
      <c r="N679" s="64"/>
    </row>
    <row r="680" spans="1:14">
      <c r="A680" s="64"/>
      <c r="B680" s="64"/>
      <c r="C680" s="64"/>
      <c r="D680" s="64"/>
      <c r="E680" s="64"/>
      <c r="F680" s="64"/>
      <c r="G680" s="64"/>
      <c r="H680" s="64"/>
      <c r="I680" s="64"/>
      <c r="J680" s="64"/>
      <c r="K680" s="64"/>
      <c r="L680" s="64"/>
      <c r="M680" s="64"/>
      <c r="N680" s="64"/>
    </row>
    <row r="681" spans="1:14">
      <c r="A681" s="64"/>
      <c r="B681" s="64"/>
      <c r="C681" s="64"/>
      <c r="D681" s="64"/>
      <c r="E681" s="64"/>
      <c r="F681" s="64"/>
      <c r="G681" s="64"/>
      <c r="H681" s="64"/>
      <c r="I681" s="64"/>
      <c r="J681" s="64"/>
      <c r="K681" s="64"/>
      <c r="L681" s="64"/>
      <c r="M681" s="64"/>
      <c r="N681" s="64"/>
    </row>
    <row r="682" spans="1:14">
      <c r="A682" s="64"/>
      <c r="B682" s="64"/>
      <c r="C682" s="64"/>
      <c r="D682" s="64"/>
      <c r="E682" s="64"/>
      <c r="F682" s="64"/>
      <c r="G682" s="64"/>
      <c r="H682" s="64"/>
      <c r="I682" s="64"/>
      <c r="J682" s="64"/>
      <c r="K682" s="64"/>
      <c r="L682" s="64"/>
      <c r="M682" s="64"/>
      <c r="N682" s="64"/>
    </row>
    <row r="683" spans="1:14">
      <c r="A683" s="64"/>
      <c r="B683" s="64"/>
      <c r="C683" s="64"/>
      <c r="D683" s="64"/>
      <c r="E683" s="64"/>
      <c r="F683" s="64"/>
      <c r="G683" s="64"/>
      <c r="H683" s="64"/>
      <c r="I683" s="64"/>
      <c r="J683" s="64"/>
      <c r="K683" s="64"/>
      <c r="L683" s="64"/>
      <c r="M683" s="64"/>
      <c r="N683" s="64"/>
    </row>
    <row r="684" spans="1:14">
      <c r="A684" s="64"/>
      <c r="B684" s="64"/>
      <c r="C684" s="64"/>
      <c r="D684" s="64"/>
      <c r="E684" s="64"/>
      <c r="F684" s="64"/>
      <c r="G684" s="64"/>
      <c r="H684" s="64"/>
      <c r="I684" s="64"/>
      <c r="J684" s="64"/>
      <c r="K684" s="64"/>
      <c r="L684" s="64"/>
      <c r="M684" s="64"/>
      <c r="N684" s="64"/>
    </row>
    <row r="685" spans="1:14">
      <c r="A685" s="64"/>
      <c r="B685" s="64"/>
      <c r="C685" s="64"/>
      <c r="D685" s="64"/>
      <c r="E685" s="64"/>
      <c r="F685" s="64"/>
      <c r="G685" s="64"/>
      <c r="H685" s="64"/>
      <c r="I685" s="64"/>
      <c r="J685" s="64"/>
      <c r="K685" s="64"/>
      <c r="L685" s="64"/>
      <c r="M685" s="64"/>
      <c r="N685" s="64"/>
    </row>
    <row r="686" spans="1:14">
      <c r="A686" s="64"/>
      <c r="B686" s="64"/>
      <c r="C686" s="64"/>
      <c r="D686" s="64"/>
      <c r="E686" s="64"/>
      <c r="F686" s="64"/>
      <c r="G686" s="64"/>
      <c r="H686" s="64"/>
      <c r="I686" s="64"/>
      <c r="J686" s="64"/>
      <c r="K686" s="64"/>
      <c r="L686" s="64"/>
      <c r="M686" s="64"/>
      <c r="N686" s="64"/>
    </row>
    <row r="687" spans="1:14">
      <c r="A687" s="64"/>
      <c r="B687" s="64"/>
      <c r="C687" s="64"/>
      <c r="D687" s="64"/>
      <c r="E687" s="64"/>
      <c r="F687" s="64"/>
      <c r="G687" s="64"/>
      <c r="H687" s="64"/>
      <c r="I687" s="64"/>
      <c r="J687" s="64"/>
      <c r="K687" s="64"/>
      <c r="L687" s="64"/>
      <c r="M687" s="64"/>
      <c r="N687" s="64"/>
    </row>
    <row r="688" spans="1:14">
      <c r="A688" s="64"/>
      <c r="B688" s="64"/>
      <c r="C688" s="64"/>
      <c r="D688" s="64"/>
      <c r="E688" s="64"/>
      <c r="F688" s="64"/>
      <c r="G688" s="64"/>
      <c r="H688" s="64"/>
      <c r="I688" s="64"/>
      <c r="J688" s="64"/>
      <c r="K688" s="64"/>
      <c r="L688" s="64"/>
      <c r="M688" s="64"/>
      <c r="N688" s="64"/>
    </row>
    <row r="689" spans="1:14">
      <c r="A689" s="64"/>
      <c r="B689" s="64"/>
      <c r="C689" s="64"/>
      <c r="D689" s="64"/>
      <c r="E689" s="64"/>
      <c r="F689" s="64"/>
      <c r="G689" s="64"/>
      <c r="H689" s="64"/>
      <c r="I689" s="64"/>
      <c r="J689" s="64"/>
      <c r="K689" s="64"/>
      <c r="L689" s="64"/>
      <c r="M689" s="64"/>
      <c r="N689" s="64"/>
    </row>
    <row r="690" spans="1:14">
      <c r="A690" s="64"/>
      <c r="B690" s="64"/>
      <c r="C690" s="64"/>
      <c r="D690" s="64"/>
      <c r="E690" s="64"/>
      <c r="F690" s="64"/>
      <c r="G690" s="64"/>
      <c r="H690" s="64"/>
      <c r="I690" s="64"/>
      <c r="J690" s="64"/>
      <c r="K690" s="64"/>
      <c r="L690" s="64"/>
      <c r="M690" s="64"/>
      <c r="N690" s="64"/>
    </row>
    <row r="691" spans="1:14">
      <c r="A691" s="64"/>
      <c r="B691" s="64"/>
      <c r="C691" s="64"/>
      <c r="D691" s="64"/>
      <c r="E691" s="64"/>
      <c r="F691" s="64"/>
      <c r="G691" s="64"/>
      <c r="H691" s="64"/>
      <c r="I691" s="64"/>
      <c r="J691" s="64"/>
      <c r="K691" s="64"/>
      <c r="L691" s="64"/>
      <c r="M691" s="64"/>
      <c r="N691" s="64"/>
    </row>
    <row r="692" spans="1:14">
      <c r="A692" s="64"/>
      <c r="B692" s="64"/>
      <c r="C692" s="64"/>
      <c r="D692" s="64"/>
      <c r="E692" s="64"/>
      <c r="F692" s="64"/>
      <c r="G692" s="64"/>
      <c r="H692" s="64"/>
      <c r="I692" s="64"/>
      <c r="J692" s="64"/>
      <c r="K692" s="64"/>
      <c r="L692" s="64"/>
      <c r="M692" s="64"/>
      <c r="N692" s="64"/>
    </row>
    <row r="693" spans="1:14">
      <c r="A693" s="64"/>
      <c r="B693" s="64"/>
      <c r="C693" s="64"/>
      <c r="D693" s="64"/>
      <c r="E693" s="64"/>
      <c r="F693" s="64"/>
      <c r="G693" s="64"/>
      <c r="H693" s="64"/>
      <c r="I693" s="64"/>
      <c r="J693" s="64"/>
      <c r="K693" s="64"/>
      <c r="L693" s="64"/>
      <c r="M693" s="64"/>
      <c r="N693" s="64"/>
    </row>
    <row r="694" spans="1:14">
      <c r="A694" s="64"/>
      <c r="B694" s="64"/>
      <c r="C694" s="64"/>
      <c r="D694" s="64"/>
      <c r="E694" s="64"/>
      <c r="F694" s="64"/>
      <c r="G694" s="64"/>
      <c r="H694" s="64"/>
      <c r="I694" s="64"/>
      <c r="J694" s="64"/>
      <c r="K694" s="64"/>
      <c r="L694" s="64"/>
      <c r="M694" s="64"/>
      <c r="N694" s="64"/>
    </row>
    <row r="695" spans="1:14">
      <c r="A695" s="64"/>
      <c r="B695" s="64"/>
      <c r="C695" s="64"/>
      <c r="D695" s="64"/>
      <c r="E695" s="64"/>
      <c r="F695" s="64"/>
      <c r="G695" s="64"/>
      <c r="H695" s="64"/>
      <c r="I695" s="64"/>
      <c r="J695" s="64"/>
      <c r="K695" s="64"/>
      <c r="L695" s="64"/>
      <c r="M695" s="64"/>
      <c r="N695" s="64"/>
    </row>
    <row r="696" spans="1:14">
      <c r="A696" s="64"/>
      <c r="B696" s="64"/>
      <c r="C696" s="64"/>
      <c r="D696" s="64"/>
      <c r="E696" s="64"/>
      <c r="F696" s="64"/>
      <c r="G696" s="64"/>
      <c r="H696" s="64"/>
      <c r="I696" s="64"/>
      <c r="J696" s="64"/>
      <c r="K696" s="64"/>
      <c r="L696" s="64"/>
      <c r="M696" s="64"/>
      <c r="N696" s="64"/>
    </row>
    <row r="697" spans="1:14">
      <c r="A697" s="64"/>
      <c r="B697" s="64"/>
      <c r="C697" s="64"/>
      <c r="D697" s="64"/>
      <c r="E697" s="64"/>
      <c r="F697" s="64"/>
      <c r="G697" s="64"/>
      <c r="H697" s="64"/>
      <c r="I697" s="64"/>
      <c r="J697" s="64"/>
      <c r="K697" s="64"/>
      <c r="L697" s="64"/>
      <c r="M697" s="64"/>
      <c r="N697" s="64"/>
    </row>
    <row r="698" spans="1:14">
      <c r="A698" s="64"/>
      <c r="B698" s="64"/>
      <c r="C698" s="64"/>
      <c r="D698" s="64"/>
      <c r="E698" s="64"/>
      <c r="F698" s="64"/>
      <c r="G698" s="64"/>
      <c r="H698" s="64"/>
      <c r="I698" s="64"/>
      <c r="J698" s="64"/>
      <c r="K698" s="64"/>
      <c r="L698" s="64"/>
      <c r="M698" s="64"/>
      <c r="N698" s="64"/>
    </row>
  </sheetData>
  <mergeCells count="14">
    <mergeCell ref="F4:G4"/>
    <mergeCell ref="A6:G6"/>
    <mergeCell ref="B14:B15"/>
    <mergeCell ref="C14:C15"/>
    <mergeCell ref="D14:D15"/>
    <mergeCell ref="E14:E15"/>
    <mergeCell ref="F14:F15"/>
    <mergeCell ref="G14:G15"/>
    <mergeCell ref="G18:G19"/>
    <mergeCell ref="B18:B19"/>
    <mergeCell ref="C18:C19"/>
    <mergeCell ref="D18:D19"/>
    <mergeCell ref="E18:E19"/>
    <mergeCell ref="F18:F19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приложение </vt:lpstr>
      <vt:lpstr>'Приложение 7'!OLE_LINK1</vt:lpstr>
      <vt:lpstr>'Приложение 8'!OLE_LINK1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2017-05-31T12:11:10Z</cp:lastPrinted>
  <dcterms:created xsi:type="dcterms:W3CDTF">2014-11-10T05:52:58Z</dcterms:created>
  <dcterms:modified xsi:type="dcterms:W3CDTF">2017-07-02T13:25:57Z</dcterms:modified>
</cp:coreProperties>
</file>