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35" tabRatio="877" firstSheet="2" activeTab="10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  <sheet name="Лист1" sheetId="17" r:id="rId15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1'!$A$1:$C$26</definedName>
  </definedNames>
  <calcPr calcId="124519"/>
</workbook>
</file>

<file path=xl/calcChain.xml><?xml version="1.0" encoding="utf-8"?>
<calcChain xmlns="http://schemas.openxmlformats.org/spreadsheetml/2006/main">
  <c r="G10" i="15"/>
  <c r="D135" i="9"/>
  <c r="I25" i="16"/>
  <c r="D57" i="9"/>
  <c r="E31" i="8" l="1"/>
  <c r="D31"/>
  <c r="M28" i="16"/>
  <c r="K28"/>
  <c r="H62" i="12" l="1"/>
  <c r="G62"/>
  <c r="G83" i="15" l="1"/>
  <c r="G73"/>
  <c r="D168" i="9"/>
  <c r="E141" i="14"/>
  <c r="E139"/>
  <c r="E137"/>
  <c r="E134"/>
  <c r="E133" s="1"/>
  <c r="E131"/>
  <c r="E130" s="1"/>
  <c r="E126"/>
  <c r="E125" s="1"/>
  <c r="E122"/>
  <c r="E121" s="1"/>
  <c r="E120" s="1"/>
  <c r="D141"/>
  <c r="D139"/>
  <c r="D137"/>
  <c r="D134"/>
  <c r="D133" s="1"/>
  <c r="D131"/>
  <c r="D130" s="1"/>
  <c r="D126"/>
  <c r="D125" s="1"/>
  <c r="D122"/>
  <c r="D121" s="1"/>
  <c r="D120" s="1"/>
  <c r="I28" i="16"/>
  <c r="D142" i="9"/>
  <c r="D141" s="1"/>
  <c r="D147"/>
  <c r="D146" s="1"/>
  <c r="D150"/>
  <c r="D149" s="1"/>
  <c r="D153"/>
  <c r="D155"/>
  <c r="D157"/>
  <c r="D93"/>
  <c r="D92" s="1"/>
  <c r="I13" i="16"/>
  <c r="E67" i="14"/>
  <c r="E66" s="1"/>
  <c r="D160" i="9"/>
  <c r="D116"/>
  <c r="D95" i="14"/>
  <c r="E95"/>
  <c r="E94" s="1"/>
  <c r="C31" i="8"/>
  <c r="M13" i="16"/>
  <c r="K13"/>
  <c r="K35"/>
  <c r="E14" i="14"/>
  <c r="G10" i="12"/>
  <c r="G72"/>
  <c r="D101" i="9"/>
  <c r="D84"/>
  <c r="D83" s="1"/>
  <c r="D134"/>
  <c r="D133" s="1"/>
  <c r="D126"/>
  <c r="M35" i="16"/>
  <c r="D124" i="9"/>
  <c r="D75"/>
  <c r="E41" i="8"/>
  <c r="E40" s="1"/>
  <c r="D41"/>
  <c r="D40" s="1"/>
  <c r="E74" i="14"/>
  <c r="D74"/>
  <c r="E73"/>
  <c r="H72" i="12"/>
  <c r="E91" i="14"/>
  <c r="E90" s="1"/>
  <c r="D91"/>
  <c r="D90" s="1"/>
  <c r="D151"/>
  <c r="D150" s="1"/>
  <c r="E118"/>
  <c r="E117" s="1"/>
  <c r="E116" s="1"/>
  <c r="D118"/>
  <c r="D117" s="1"/>
  <c r="D116" s="1"/>
  <c r="D68" i="9"/>
  <c r="D131"/>
  <c r="D130" s="1"/>
  <c r="D129" s="1"/>
  <c r="D97"/>
  <c r="D96" s="1"/>
  <c r="D50"/>
  <c r="M22" i="16"/>
  <c r="K22"/>
  <c r="I22"/>
  <c r="I35"/>
  <c r="M33"/>
  <c r="K33"/>
  <c r="I33"/>
  <c r="M25"/>
  <c r="K25"/>
  <c r="M20"/>
  <c r="K20"/>
  <c r="I20"/>
  <c r="E151" i="14"/>
  <c r="E150" s="1"/>
  <c r="E147"/>
  <c r="E146" s="1"/>
  <c r="E144"/>
  <c r="E143" s="1"/>
  <c r="E114"/>
  <c r="E113" s="1"/>
  <c r="E112" s="1"/>
  <c r="E108"/>
  <c r="E107" s="1"/>
  <c r="E88"/>
  <c r="E87" s="1"/>
  <c r="E81"/>
  <c r="E80" s="1"/>
  <c r="E70"/>
  <c r="E69" s="1"/>
  <c r="H10" i="12"/>
  <c r="H86" s="1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7" i="14"/>
  <c r="D146" s="1"/>
  <c r="D144"/>
  <c r="D143" s="1"/>
  <c r="D114"/>
  <c r="D113" s="1"/>
  <c r="D112" s="1"/>
  <c r="D108"/>
  <c r="D107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D71" i="9"/>
  <c r="C28" i="8"/>
  <c r="D167" i="9"/>
  <c r="D164"/>
  <c r="D163" s="1"/>
  <c r="D122"/>
  <c r="D67"/>
  <c r="D64"/>
  <c r="D56"/>
  <c r="D55" s="1"/>
  <c r="D45"/>
  <c r="D40"/>
  <c r="D35"/>
  <c r="D34"/>
  <c r="D39"/>
  <c r="D44"/>
  <c r="D49"/>
  <c r="D31"/>
  <c r="D26"/>
  <c r="D22"/>
  <c r="D14"/>
  <c r="D19"/>
  <c r="C16" i="8"/>
  <c r="C12"/>
  <c r="C19"/>
  <c r="C23"/>
  <c r="C41"/>
  <c r="C40" s="1"/>
  <c r="D63" i="9"/>
  <c r="D100"/>
  <c r="D115"/>
  <c r="D74"/>
  <c r="D70"/>
  <c r="D30"/>
  <c r="D25"/>
  <c r="D21"/>
  <c r="D18"/>
  <c r="D13"/>
  <c r="D11"/>
  <c r="D10" s="1"/>
  <c r="E11" i="14"/>
  <c r="E10" s="1"/>
  <c r="G86" i="12" l="1"/>
  <c r="E136" i="14"/>
  <c r="E124" s="1"/>
  <c r="D136"/>
  <c r="D124" s="1"/>
  <c r="D61"/>
  <c r="D152" i="9"/>
  <c r="D159"/>
  <c r="D10" i="14"/>
  <c r="G101" i="15"/>
  <c r="D93" i="14"/>
  <c r="E93"/>
  <c r="E11" i="8"/>
  <c r="D11"/>
  <c r="D54" s="1"/>
  <c r="D121" i="9"/>
  <c r="D120" s="1"/>
  <c r="D33"/>
  <c r="M38" i="16"/>
  <c r="K38"/>
  <c r="E61" i="14"/>
  <c r="E34"/>
  <c r="E72"/>
  <c r="D72"/>
  <c r="D34"/>
  <c r="D153" s="1"/>
  <c r="D24" i="9"/>
  <c r="E54" i="8"/>
  <c r="C11"/>
  <c r="C54" s="1"/>
  <c r="D62" i="9"/>
  <c r="I38" i="16"/>
  <c r="D9" i="9"/>
  <c r="D73"/>
  <c r="D99"/>
  <c r="E153" i="14" l="1"/>
  <c r="D140" i="9"/>
  <c r="D170" s="1"/>
</calcChain>
</file>

<file path=xl/sharedStrings.xml><?xml version="1.0" encoding="utf-8"?>
<sst xmlns="http://schemas.openxmlformats.org/spreadsheetml/2006/main" count="1779" uniqueCount="788">
  <si>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</si>
  <si>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</si>
  <si>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</si>
  <si>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</si>
  <si>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</si>
  <si>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</si>
  <si>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</si>
  <si>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</si>
  <si>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</si>
  <si>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</si>
  <si>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</si>
  <si>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</si>
  <si>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</si>
  <si>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</si>
  <si>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</si>
  <si>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</si>
  <si>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</si>
  <si>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</si>
  <si>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</si>
  <si>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</si>
  <si>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</si>
  <si>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</si>
  <si>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</si>
  <si>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</si>
  <si>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</si>
  <si>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</si>
  <si>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</si>
  <si>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</si>
  <si>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</si>
  <si>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</si>
  <si>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</si>
  <si>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</si>
  <si>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</si>
  <si>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</si>
  <si>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</si>
  <si>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</si>
  <si>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</si>
  <si>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</si>
  <si>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</si>
  <si>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</si>
  <si>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Прочие субсидии бюджетам городских поселений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</si>
  <si>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</si>
  <si>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</si>
  <si>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</si>
  <si>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</si>
  <si>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</si>
  <si>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</si>
  <si>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</si>
  <si>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</si>
  <si>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</si>
  <si>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</si>
  <si>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</si>
  <si>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</si>
  <si>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</si>
  <si>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</si>
  <si>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</si>
  <si>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</si>
  <si>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</si>
  <si>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</si>
  <si>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</si>
  <si>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</si>
  <si>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</si>
  <si>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</si>
  <si>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</si>
  <si>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</si>
  <si>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</si>
  <si>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</si>
  <si>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</si>
  <si>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</si>
  <si>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</si>
  <si>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</si>
  <si>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</si>
  <si>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</si>
  <si>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</si>
  <si>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</si>
  <si>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</si>
  <si>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</si>
  <si>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</si>
  <si>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</si>
  <si>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</si>
  <si>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</si>
  <si>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</si>
  <si>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</si>
  <si>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</si>
  <si>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</si>
  <si>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</si>
  <si>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</si>
  <si>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</si>
  <si>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</si>
  <si>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</si>
  <si>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</si>
  <si>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</si>
  <si>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</si>
  <si>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</si>
  <si>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</si>
  <si>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</si>
  <si>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</si>
  <si>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</si>
  <si>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</si>
  <si>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</si>
  <si>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</si>
  <si>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</si>
  <si>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</si>
  <si>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</si>
  <si>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</si>
  <si>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</si>
  <si>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</si>
  <si>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</si>
  <si>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</si>
  <si>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</si>
  <si>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</si>
  <si>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</si>
  <si>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</si>
  <si>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</si>
  <si>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</si>
  <si>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</si>
  <si>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</si>
  <si>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</si>
  <si>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</si>
  <si>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</si>
  <si>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</si>
  <si>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</si>
  <si>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</si>
  <si>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</si>
  <si>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</si>
  <si>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</si>
  <si>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</si>
  <si>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</si>
  <si>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</si>
  <si>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</si>
  <si>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</si>
  <si>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</si>
  <si>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</si>
  <si>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</si>
  <si>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</si>
  <si>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</si>
  <si>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</si>
  <si>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</si>
  <si>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</si>
  <si>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</si>
  <si>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</si>
  <si>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</si>
  <si>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</si>
  <si>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</si>
  <si>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</si>
  <si>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</si>
  <si>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</si>
  <si>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</si>
  <si>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</si>
  <si>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</si>
  <si>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</si>
  <si>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</si>
  <si>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</si>
  <si>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</si>
  <si>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</si>
  <si>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</si>
  <si>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</si>
  <si>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</si>
  <si>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</si>
  <si>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</si>
  <si>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</si>
  <si>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</si>
  <si>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</si>
  <si>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</si>
  <si>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</si>
  <si>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</si>
  <si>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</si>
  <si>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</si>
  <si>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</si>
  <si>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</si>
  <si>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</si>
  <si>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</si>
  <si>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</si>
  <si>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</si>
  <si>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</si>
  <si>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</si>
  <si>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</si>
  <si>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</si>
  <si>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</si>
  <si>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</si>
  <si>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</si>
  <si>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</si>
  <si>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</si>
  <si>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</si>
  <si>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</si>
  <si>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</si>
  <si>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</si>
  <si>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</si>
  <si>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</si>
  <si>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</si>
  <si>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</si>
  <si>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</si>
  <si>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</si>
  <si>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</si>
  <si>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</si>
  <si>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</si>
  <si>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</si>
  <si>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</si>
  <si>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</si>
  <si>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</si>
  <si>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</si>
  <si>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</si>
  <si>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</si>
  <si>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</si>
  <si>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</si>
  <si>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</si>
  <si>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</si>
  <si>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</si>
  <si>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</si>
  <si>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</si>
  <si>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</si>
  <si>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</si>
  <si>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</si>
  <si>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</si>
  <si>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</si>
  <si>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</si>
  <si>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</si>
  <si>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</si>
  <si>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</si>
  <si>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</si>
  <si>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</si>
  <si>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</si>
  <si>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</si>
  <si>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</si>
  <si>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</si>
  <si>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</si>
  <si>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</si>
  <si>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</si>
  <si>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</si>
  <si>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</si>
  <si>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</si>
  <si>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</si>
  <si>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</si>
  <si>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</si>
  <si>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</si>
  <si>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</si>
  <si>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</si>
  <si>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</si>
  <si>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</si>
  <si>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</si>
  <si>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</si>
  <si>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</si>
  <si>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</si>
  <si>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</si>
  <si>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</si>
  <si>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</si>
  <si>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</si>
  <si>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</si>
  <si>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</si>
  <si>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</si>
  <si>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</si>
  <si>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</si>
  <si>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</si>
  <si>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</si>
  <si>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</si>
  <si>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</si>
  <si>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</si>
  <si>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</si>
  <si>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</si>
  <si>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</si>
  <si>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</si>
  <si>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</si>
  <si>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</si>
  <si>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</si>
  <si>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</si>
  <si>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</si>
  <si>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</si>
  <si>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</si>
  <si>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</si>
  <si>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</si>
  <si>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</si>
  <si>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</si>
  <si>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</si>
  <si>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</si>
  <si>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</si>
  <si>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</si>
  <si>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</si>
  <si>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</si>
  <si>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</si>
  <si>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</si>
  <si>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</si>
  <si>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</si>
  <si>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</si>
  <si>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</si>
  <si>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</si>
  <si>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</si>
  <si>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</si>
  <si>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</si>
  <si>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</si>
  <si>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</si>
  <si>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</si>
  <si>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</si>
  <si>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</si>
  <si>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</si>
  <si>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</si>
  <si>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</si>
  <si>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</si>
  <si>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</si>
  <si>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</si>
  <si>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</si>
  <si>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</si>
  <si>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</si>
  <si>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</si>
  <si>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</si>
  <si>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</si>
  <si>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</si>
  <si>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</si>
  <si>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</si>
  <si>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</si>
  <si>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</si>
  <si>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</si>
  <si>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</si>
  <si>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</si>
  <si>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</si>
  <si>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</si>
  <si>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</si>
  <si>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</si>
  <si>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</si>
  <si>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</si>
  <si>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</si>
  <si>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</si>
  <si>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</si>
  <si>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</si>
  <si>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</si>
  <si>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</si>
  <si>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</si>
  <si>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</si>
  <si>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</si>
  <si>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</si>
  <si>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</si>
  <si>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</si>
  <si>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</si>
  <si>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</si>
  <si>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</si>
  <si>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</si>
  <si>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</si>
  <si>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</si>
  <si>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</si>
  <si>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</si>
  <si>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</si>
  <si>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</si>
  <si>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</si>
  <si>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</si>
  <si>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</si>
  <si>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</si>
  <si>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</si>
  <si>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</si>
  <si>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</si>
  <si>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</si>
  <si>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</si>
  <si>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</si>
  <si>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</si>
  <si>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</si>
  <si>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</si>
  <si>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</si>
  <si>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</si>
  <si>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</si>
  <si>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</si>
  <si>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</si>
  <si>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</si>
  <si>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</si>
  <si>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</si>
  <si>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</si>
  <si>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</si>
  <si>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</si>
  <si>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</si>
  <si>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</si>
  <si>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</si>
  <si>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</si>
  <si>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</si>
  <si>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</si>
  <si>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</si>
  <si>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</si>
  <si>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</si>
  <si>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</si>
  <si>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</si>
  <si>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</si>
  <si>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</si>
  <si>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</si>
  <si>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</si>
  <si>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</si>
  <si>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</si>
  <si>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</si>
  <si>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</si>
  <si>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</si>
  <si>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</si>
  <si>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</si>
  <si>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</si>
  <si>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</si>
  <si>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</si>
  <si>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</si>
  <si>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</si>
  <si>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</si>
  <si>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</si>
  <si>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</si>
  <si>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</si>
  <si>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</si>
  <si>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</si>
  <si>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</si>
  <si>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</si>
  <si>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</si>
  <si>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</si>
  <si>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</si>
  <si>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</si>
  <si>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</si>
  <si>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</si>
  <si>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</si>
  <si>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</si>
  <si>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</si>
  <si>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</si>
  <si>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</si>
  <si>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</si>
  <si>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</si>
  <si>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</si>
  <si>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</si>
  <si>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</si>
  <si>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</si>
  <si>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</si>
  <si>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</si>
  <si>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</si>
  <si>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</si>
  <si>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</si>
  <si>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</si>
  <si>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</si>
  <si>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</si>
  <si>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</si>
  <si>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</si>
  <si>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</si>
  <si>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</si>
  <si>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</si>
  <si>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</si>
  <si>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</si>
  <si>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</si>
  <si>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</si>
  <si>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</si>
  <si>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</si>
  <si>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</si>
  <si>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</si>
  <si>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</si>
  <si>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</si>
  <si>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</si>
  <si>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</si>
  <si>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</si>
  <si>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</si>
  <si>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</si>
  <si>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</si>
  <si>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</si>
  <si>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</si>
  <si>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</si>
  <si>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</si>
  <si>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</si>
  <si>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</si>
  <si>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</si>
  <si>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</si>
  <si>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</si>
  <si>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</si>
  <si>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</si>
  <si>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</si>
  <si>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</si>
  <si>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</si>
  <si>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</si>
  <si>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</si>
  <si>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</si>
  <si>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</si>
  <si>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</si>
  <si>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</si>
  <si>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</si>
  <si>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</si>
  <si>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</si>
  <si>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</si>
  <si>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</si>
  <si>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</si>
  <si>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</si>
  <si>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</si>
  <si>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</si>
  <si>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</si>
  <si>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</si>
  <si>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</si>
  <si>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</si>
  <si>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</si>
  <si>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</si>
  <si>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</si>
  <si>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</si>
  <si>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</si>
  <si>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</si>
  <si>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</si>
  <si>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</si>
  <si>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</si>
  <si>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</si>
  <si>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</si>
  <si>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</si>
  <si>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</si>
  <si>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</si>
  <si>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</si>
  <si>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</si>
  <si>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</si>
  <si>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</si>
  <si>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</si>
  <si>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</si>
  <si>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</si>
  <si>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</si>
  <si>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</si>
  <si>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</si>
  <si>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</si>
  <si>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</si>
  <si>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</si>
  <si>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</si>
  <si>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</si>
  <si>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</si>
  <si>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</si>
  <si>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</si>
  <si>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</si>
  <si>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</si>
  <si>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</si>
  <si>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</si>
  <si>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</si>
  <si>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</si>
  <si>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</si>
  <si>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</si>
  <si>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</si>
  <si>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</si>
  <si>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</si>
  <si>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</si>
  <si>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</si>
  <si>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</si>
  <si>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</si>
  <si>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</si>
  <si>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</si>
  <si>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</si>
  <si>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</si>
  <si>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</si>
  <si>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</si>
  <si>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</si>
  <si>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</si>
  <si>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</si>
  <si>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</si>
  <si>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</si>
  <si>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</si>
  <si>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</si>
  <si>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</si>
  <si>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</si>
  <si>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</si>
  <si>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</si>
  <si>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</si>
  <si>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</si>
  <si>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</si>
  <si>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</si>
  <si>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06101S1980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</si>
  <si>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</si>
  <si>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</si>
  <si>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</si>
  <si>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</si>
  <si>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</si>
  <si>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</si>
  <si>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</si>
  <si>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</si>
  <si>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</si>
  <si>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</si>
  <si>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</si>
  <si>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</si>
  <si>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</si>
  <si>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</si>
  <si>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</si>
  <si>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</si>
  <si>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</si>
  <si>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</si>
  <si>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</si>
  <si>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</si>
  <si>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</si>
  <si>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</si>
  <si>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</si>
  <si>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</si>
  <si>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</si>
  <si>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</si>
  <si>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</si>
  <si>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</si>
  <si>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</si>
  <si>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</si>
  <si>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</si>
  <si>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</si>
  <si>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</si>
  <si>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</si>
  <si>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</si>
  <si>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</si>
  <si>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</si>
  <si>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</si>
  <si>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>07 1 01 00550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</si>
  <si>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</si>
  <si>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</si>
  <si>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</si>
  <si>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</si>
  <si>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</si>
  <si>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</si>
  <si>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</si>
  <si>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</si>
  <si>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</si>
  <si>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</si>
  <si>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</si>
  <si>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</si>
  <si>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</si>
  <si>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</si>
  <si>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</si>
  <si>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</si>
  <si>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</si>
  <si>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</si>
  <si>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</si>
  <si>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</si>
  <si>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</si>
  <si>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</si>
  <si>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</si>
  <si>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</si>
  <si>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</si>
  <si>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</si>
  <si>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</si>
  <si>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</si>
  <si>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</si>
  <si>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</si>
  <si>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</si>
  <si>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</si>
  <si>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</si>
  <si>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</si>
  <si>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</si>
  <si>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</si>
  <si>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</si>
  <si>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</si>
  <si>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</si>
  <si>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</si>
  <si>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</si>
  <si>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</si>
  <si>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</si>
  <si>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</si>
  <si>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</si>
  <si>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</si>
  <si>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</si>
  <si>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</si>
  <si>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</si>
  <si>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</si>
  <si>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</si>
  <si>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</si>
  <si>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</si>
  <si>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2021 год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</si>
  <si>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</si>
  <si>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</si>
  <si>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</si>
  <si>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</si>
  <si>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</si>
  <si>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</si>
  <si>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</si>
  <si>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</si>
  <si>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933 2 02 25527 13 0000 150</t>
  </si>
  <si>
    <t>933 2 02 25519 13 0000 150</t>
  </si>
  <si>
    <t>933 2 02 29999 13 0000 150</t>
  </si>
  <si>
    <t>933 2 02 35120 13 0000 150</t>
  </si>
  <si>
    <t>933 2 02 15002 13 0000 150</t>
  </si>
  <si>
    <t>933 2 02 25555 13 0000 150</t>
  </si>
  <si>
    <t>933 2 19 00000 13 0000 150</t>
  </si>
  <si>
    <t>933 2 08 05000 13 0000 150</t>
  </si>
  <si>
    <t>933 2 02 20216 13 0000 150</t>
  </si>
  <si>
    <t>933 2 02 30024 13 0000 150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</si>
  <si>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</si>
  <si>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</si>
  <si>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</si>
  <si>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</si>
  <si>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</si>
  <si>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</si>
  <si>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</si>
  <si>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</si>
  <si>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</si>
  <si>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</si>
  <si>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</si>
  <si>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933 2 19 00010 13 0000 150</t>
  </si>
  <si>
    <t>Проведение выборов и референдумов в Колобовском городском поселении</t>
  </si>
  <si>
    <t>31 9 00 00390</t>
  </si>
  <si>
    <t>07</t>
  </si>
  <si>
    <t>3190000390</t>
  </si>
  <si>
    <t>2022 год</t>
  </si>
  <si>
    <t>0340100380</t>
  </si>
  <si>
    <t>2021год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</si>
  <si>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</si>
  <si>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</si>
  <si>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</si>
  <si>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</si>
  <si>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</si>
  <si>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</si>
  <si>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Поддержка лучших сельских учреждений культуры Колобовского городского поселения</t>
  </si>
  <si>
    <t>061 01L5193</t>
  </si>
  <si>
    <t>Поддержка лучших сельский учреждений культуры Колобовского городского поселения</t>
  </si>
  <si>
    <t>06101L5193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</si>
  <si>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</si>
  <si>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</si>
  <si>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</si>
  <si>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</si>
  <si>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</si>
  <si>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</si>
  <si>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</si>
  <si>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</si>
  <si>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</si>
  <si>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</si>
  <si>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</si>
  <si>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</si>
  <si>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</si>
  <si>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</si>
  <si>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</si>
  <si>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</si>
  <si>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</si>
  <si>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</si>
  <si>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</si>
  <si>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</si>
  <si>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</si>
  <si>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</si>
  <si>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</si>
  <si>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</si>
  <si>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</si>
  <si>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</si>
  <si>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</si>
  <si>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</si>
  <si>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</si>
  <si>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</si>
  <si>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</si>
  <si>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</si>
  <si>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</si>
  <si>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</si>
  <si>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</si>
  <si>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</si>
  <si>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</si>
  <si>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</si>
  <si>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</si>
  <si>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</si>
  <si>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</si>
  <si>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Выполнение работ по проектированию строительства (реконструкции), капитальному ремонту,  строительству (реконструкции), капитальному ремонту, ремонту и содержанию автомобильных дорог общего пользования местного значения, в том числе на формирование муниципальных дорожных фондов(Прочая закупка  товаров, работ и услуг )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</si>
  <si>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</si>
  <si>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</si>
  <si>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</si>
  <si>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</si>
  <si>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Нормативы зачисления  доходов между бюджетами бюджетной системы Российской Федерации на 2021год и на плановый период 2022 и 2023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</si>
  <si>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2021 год и плановый период 2022и 2023 годов</t>
  </si>
  <si>
    <t xml:space="preserve">  на 2021 год и плановый период 2022 и 2023 годов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</si>
  <si>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2021год  и плановый период 2022 и 2023 годов</t>
    </r>
  </si>
  <si>
    <t>Источники внутреннего финансирования дефицита бюджета Колобовского городского поселения на 2021 год и плановый период 2022 и 2023 годов</t>
  </si>
  <si>
    <t>2023год</t>
  </si>
  <si>
    <t>финансирования дефицита бюджета Колобовского городского поселения на 2021год  и на плановый период 2022 и 2023 годов по кодам классификации источников финансирования дефицита бюджетов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</si>
  <si>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2021 год</t>
  </si>
  <si>
    <t>2023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</si>
  <si>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2022 и 2023 годов</t>
  </si>
  <si>
    <t>Ведомственная структура расходов  местного бюджета на 2021 год</t>
  </si>
  <si>
    <t>2023</t>
  </si>
  <si>
    <t>Распределение бюджетных ассигнований по разделам и подразделам классификации расходов бюджета Колобовского городского поселения на 2021 год и на плановый период 2022 и 2023 годов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</si>
  <si>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</si>
  <si>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</si>
  <si>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</si>
  <si>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муниципальных внутренних заимствований Колобовского городского поселения на 2021год и на плановый период 2022 и 2023 годов</t>
  </si>
  <si>
    <t>Программа муниципальных гарантий Колобовского городского поселения в валюте Российской  Федерации на 2021 год  и на плановый период 2022 и 2023 годов</t>
  </si>
  <si>
    <t>1.1. Перечень подлежащих предоставлению муниципальных гарантий Колобовского городского поселения в 2021-2023годах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</si>
  <si>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2021 году и плановом периоде 2022 и 2023 годов</t>
  </si>
  <si>
    <t>от25.12..2020№25</t>
  </si>
  <si>
    <t xml:space="preserve">                                                                                          от25.12.2020 №25</t>
  </si>
  <si>
    <t>Приложение № 3 к решению Совета Колобовского городского поселения от  25.12.2020 №25</t>
  </si>
  <si>
    <t>от25.12.2020 №25</t>
  </si>
  <si>
    <t>Приложение № 5 к решению Совета Колобовского городского поселения от 25.12.2020_№25</t>
  </si>
  <si>
    <t xml:space="preserve">                                                                                                   от25.12.2020 №25</t>
  </si>
  <si>
    <t>от 25.12.2020№ 25</t>
  </si>
  <si>
    <t>от 25.12.2020 №25</t>
  </si>
  <si>
    <t>Приложение  №11 к Решению Совета  Колобовского городского поселения от 25.12.2020 № 25</t>
  </si>
  <si>
    <t>Приложение N12 к решению Совета Колобовского городского поселения от25.12.2020 N_25</t>
  </si>
  <si>
    <t>от 25.12.2020№25</t>
  </si>
  <si>
    <t>02 1 01S0510</t>
  </si>
  <si>
    <t>02 1 01 S0510</t>
  </si>
  <si>
    <t>02101S0510</t>
  </si>
  <si>
    <t>Ведомственная структура расходов  местного бюджета на 2022, 2023  года</t>
  </si>
  <si>
    <t>06 1 01 S0340</t>
  </si>
  <si>
    <t>06 2 01 S0340</t>
  </si>
  <si>
    <t>061010S80340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</si>
  <si>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</si>
  <si>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</si>
  <si>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</si>
  <si>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>Сельское хозяйство и рыболовство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</si>
  <si>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</si>
  <si>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</si>
  <si>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</si>
  <si>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</si>
  <si>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</si>
  <si>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</si>
  <si>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проектов)"</t>
  </si>
  <si>
    <t>10 1 01 S5101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</si>
  <si>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</si>
  <si>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</t>
  </si>
  <si>
    <t>03401S7400</t>
  </si>
  <si>
    <t>Выполнение работ по проведению государственной экспертизы проектной документации и результатов 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</si>
</sst>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3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7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justify" vertical="center" wrapText="1"/>
    </xf>
    <xf numFmtId="0" fontId="17" fillId="8" borderId="8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justify" vertical="center" wrapText="1"/>
    </xf>
    <xf numFmtId="0" fontId="17" fillId="8" borderId="13" xfId="0" applyFont="1" applyFill="1" applyBorder="1" applyAlignment="1">
      <alignment horizontal="center" vertical="center" wrapText="1"/>
    </xf>
    <xf numFmtId="49" fontId="17" fillId="8" borderId="14" xfId="0" applyNumberFormat="1" applyFont="1" applyFill="1" applyBorder="1" applyAlignment="1">
      <alignment horizontal="justify" vertical="center" wrapText="1"/>
    </xf>
    <xf numFmtId="0" fontId="17" fillId="8" borderId="14" xfId="0" applyNumberFormat="1" applyFont="1" applyFill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9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9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30" fillId="9" borderId="1" xfId="0" applyFont="1" applyFill="1" applyBorder="1"/>
    <xf numFmtId="0" fontId="31" fillId="9" borderId="1" xfId="0" applyFont="1" applyFill="1" applyBorder="1" applyAlignment="1">
      <alignment wrapText="1"/>
    </xf>
    <xf numFmtId="0" fontId="30" fillId="9" borderId="1" xfId="0" applyFont="1" applyFill="1" applyBorder="1" applyAlignment="1">
      <alignment wrapText="1"/>
    </xf>
    <xf numFmtId="0" fontId="31" fillId="9" borderId="1" xfId="0" applyFont="1" applyFill="1" applyBorder="1"/>
    <xf numFmtId="0" fontId="10" fillId="10" borderId="3" xfId="0" applyFont="1" applyFill="1" applyBorder="1" applyAlignment="1">
      <alignment horizontal="justify" vertical="center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" fontId="10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8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4" fontId="1" fillId="8" borderId="16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6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8" fillId="8" borderId="6" xfId="0" applyNumberFormat="1" applyFont="1" applyFill="1" applyBorder="1" applyAlignment="1">
      <alignment vertical="center" wrapText="1"/>
    </xf>
    <xf numFmtId="4" fontId="18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right"/>
    </xf>
    <xf numFmtId="0" fontId="32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32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18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2" fontId="1" fillId="8" borderId="10" xfId="0" applyNumberFormat="1" applyFont="1" applyFill="1" applyBorder="1" applyAlignment="1">
      <alignment horizontal="center"/>
    </xf>
    <xf numFmtId="2" fontId="1" fillId="8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6"/>
  <sheetViews>
    <sheetView view="pageBreakPreview" topLeftCell="A16" zoomScale="85" zoomScaleSheetLayoutView="85" workbookViewId="0">
      <selection activeCell="B26" sqref="B26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153</v>
      </c>
    </row>
    <row r="2" spans="1:2">
      <c r="B2" s="1" t="s">
        <v>199</v>
      </c>
    </row>
    <row r="3" spans="1:2">
      <c r="B3" s="1" t="s">
        <v>154</v>
      </c>
    </row>
    <row r="4" spans="1:2">
      <c r="B4" s="317" t="s">
        <v>754</v>
      </c>
    </row>
    <row r="5" spans="1:2">
      <c r="A5" s="1"/>
    </row>
    <row r="6" spans="1:2">
      <c r="A6" s="337" t="s">
        <v>734</v>
      </c>
      <c r="B6" s="337"/>
    </row>
    <row r="7" spans="1:2">
      <c r="A7" s="337"/>
      <c r="B7" s="337"/>
    </row>
    <row r="8" spans="1:2" ht="16.5" thickBot="1">
      <c r="A8" s="1"/>
      <c r="B8" s="11" t="s">
        <v>155</v>
      </c>
    </row>
    <row r="9" spans="1:2" ht="32.25" thickBot="1">
      <c r="A9" s="2" t="s">
        <v>156</v>
      </c>
      <c r="B9" s="3" t="s">
        <v>157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3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42</v>
      </c>
      <c r="B14" s="5">
        <v>50</v>
      </c>
    </row>
    <row r="15" spans="1:2" ht="48" customHeight="1" thickBot="1">
      <c r="A15" s="9" t="s">
        <v>43</v>
      </c>
      <c r="B15" s="5">
        <v>50</v>
      </c>
    </row>
    <row r="16" spans="1:2" ht="71.25" customHeight="1" thickBot="1">
      <c r="A16" s="9" t="s">
        <v>518</v>
      </c>
      <c r="B16" s="5">
        <v>100</v>
      </c>
    </row>
    <row r="17" spans="1:2" ht="48" customHeight="1" thickBot="1">
      <c r="A17" s="9" t="s">
        <v>279</v>
      </c>
      <c r="B17" s="5">
        <v>100</v>
      </c>
    </row>
    <row r="18" spans="1:2" ht="73.5" customHeight="1" thickBot="1">
      <c r="A18" s="9" t="s">
        <v>159</v>
      </c>
      <c r="B18" s="5">
        <v>100</v>
      </c>
    </row>
    <row r="19" spans="1:2" ht="43.5" customHeight="1" thickBot="1">
      <c r="A19" s="9" t="s">
        <v>44</v>
      </c>
      <c r="B19" s="5">
        <v>100</v>
      </c>
    </row>
    <row r="20" spans="1:2" ht="63" customHeight="1" thickBot="1">
      <c r="A20" s="9" t="s">
        <v>523</v>
      </c>
      <c r="B20" s="5">
        <v>100</v>
      </c>
    </row>
    <row r="21" spans="1:2" ht="69" customHeight="1" thickBot="1">
      <c r="A21" s="9" t="s">
        <v>45</v>
      </c>
      <c r="B21" s="5">
        <v>100</v>
      </c>
    </row>
    <row r="22" spans="1:2" ht="81" customHeight="1" thickBot="1">
      <c r="A22" s="9" t="s">
        <v>160</v>
      </c>
      <c r="B22" s="5">
        <v>100</v>
      </c>
    </row>
    <row r="23" spans="1:2" ht="33" customHeight="1" thickBot="1">
      <c r="A23" s="9" t="s">
        <v>46</v>
      </c>
      <c r="B23" s="5">
        <v>100</v>
      </c>
    </row>
    <row r="24" spans="1:2" ht="33" customHeight="1" thickBot="1">
      <c r="A24" s="330" t="s">
        <v>47</v>
      </c>
      <c r="B24" s="331">
        <v>100</v>
      </c>
    </row>
    <row r="25" spans="1:2" ht="33" customHeight="1" thickBot="1">
      <c r="A25" s="333" t="s">
        <v>776</v>
      </c>
      <c r="B25" s="331">
        <v>100</v>
      </c>
    </row>
    <row r="26" spans="1:2" ht="31.5" customHeight="1" thickBot="1">
      <c r="A26" s="333" t="s">
        <v>777</v>
      </c>
      <c r="B26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702"/>
  <sheetViews>
    <sheetView zoomScale="75" workbookViewId="0">
      <selection activeCell="G38" sqref="G38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44" t="s">
        <v>520</v>
      </c>
      <c r="H1" s="60"/>
      <c r="I1" s="60"/>
      <c r="J1" s="60"/>
      <c r="K1" s="60"/>
      <c r="L1" s="60"/>
      <c r="M1" s="60"/>
      <c r="N1" s="60"/>
    </row>
    <row r="2" spans="1:14">
      <c r="G2" s="1" t="s">
        <v>463</v>
      </c>
      <c r="H2" s="60"/>
      <c r="I2" s="60"/>
      <c r="J2" s="60"/>
      <c r="K2" s="60"/>
      <c r="L2" s="60"/>
      <c r="M2" s="60"/>
      <c r="N2" s="60"/>
    </row>
    <row r="3" spans="1:14">
      <c r="G3" s="1" t="s">
        <v>154</v>
      </c>
      <c r="H3" s="60"/>
      <c r="I3" s="60"/>
      <c r="J3" s="60"/>
      <c r="K3" s="60"/>
      <c r="L3" s="60"/>
      <c r="M3" s="60"/>
      <c r="N3" s="60"/>
    </row>
    <row r="4" spans="1:14">
      <c r="F4" s="383" t="s">
        <v>761</v>
      </c>
      <c r="G4" s="383"/>
      <c r="H4" s="60"/>
      <c r="I4" s="60"/>
      <c r="J4" s="60"/>
      <c r="K4" s="60"/>
      <c r="L4" s="60"/>
      <c r="M4" s="60"/>
      <c r="N4" s="60"/>
    </row>
    <row r="5" spans="1:14" ht="18.75">
      <c r="A5" s="37"/>
      <c r="H5" s="60"/>
      <c r="I5" s="60"/>
      <c r="J5" s="60"/>
      <c r="K5" s="60"/>
      <c r="L5" s="60"/>
      <c r="M5" s="60"/>
      <c r="N5" s="60"/>
    </row>
    <row r="6" spans="1:14" ht="21.75" customHeight="1">
      <c r="A6" s="382" t="s">
        <v>768</v>
      </c>
      <c r="B6" s="382"/>
      <c r="C6" s="382"/>
      <c r="D6" s="382"/>
      <c r="E6" s="382"/>
      <c r="F6" s="382"/>
      <c r="G6" s="382"/>
      <c r="H6" s="60"/>
      <c r="I6" s="60"/>
      <c r="J6" s="60"/>
      <c r="K6" s="60"/>
      <c r="L6" s="60"/>
      <c r="M6" s="60"/>
      <c r="N6" s="60"/>
    </row>
    <row r="7" spans="1:14" ht="19.5" thickBot="1">
      <c r="A7" s="35"/>
      <c r="H7" s="60"/>
      <c r="I7" s="60"/>
      <c r="J7" s="60"/>
      <c r="K7" s="60"/>
      <c r="L7" s="60"/>
      <c r="M7" s="60"/>
      <c r="N7" s="60"/>
    </row>
    <row r="8" spans="1:14" ht="55.5" customHeight="1" thickBot="1">
      <c r="A8" s="39" t="s">
        <v>10</v>
      </c>
      <c r="B8" s="39" t="s">
        <v>464</v>
      </c>
      <c r="C8" s="39" t="s">
        <v>465</v>
      </c>
      <c r="D8" s="39" t="s">
        <v>466</v>
      </c>
      <c r="E8" s="39" t="s">
        <v>149</v>
      </c>
      <c r="F8" s="40" t="s">
        <v>68</v>
      </c>
      <c r="G8" s="193" t="s">
        <v>675</v>
      </c>
      <c r="H8" s="195" t="s">
        <v>745</v>
      </c>
      <c r="I8" s="191"/>
      <c r="J8" s="60"/>
      <c r="K8" s="60"/>
      <c r="L8" s="60"/>
      <c r="M8" s="60"/>
      <c r="N8" s="60"/>
    </row>
    <row r="9" spans="1:14" ht="21.75" customHeight="1" thickBot="1">
      <c r="A9" s="54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4">
        <v>7</v>
      </c>
      <c r="H9" s="190" t="s">
        <v>84</v>
      </c>
      <c r="I9" s="191"/>
      <c r="J9" s="60"/>
      <c r="K9" s="60"/>
      <c r="L9" s="60"/>
      <c r="M9" s="60"/>
      <c r="N9" s="60"/>
    </row>
    <row r="10" spans="1:14" ht="38.25" thickBot="1">
      <c r="A10" s="55" t="s">
        <v>456</v>
      </c>
      <c r="B10" s="53">
        <v>933</v>
      </c>
      <c r="C10" s="53"/>
      <c r="D10" s="53"/>
      <c r="E10" s="53"/>
      <c r="F10" s="53"/>
      <c r="G10" s="129">
        <f>SUM(G11:G61)</f>
        <v>10875154.52</v>
      </c>
      <c r="H10" s="129">
        <f>SUM(H11:H61)</f>
        <v>9049248.0199999996</v>
      </c>
      <c r="I10" s="191"/>
      <c r="J10" s="60"/>
      <c r="K10" s="60"/>
      <c r="L10" s="60"/>
      <c r="M10" s="60"/>
      <c r="N10" s="60"/>
    </row>
    <row r="11" spans="1:14" ht="113.25" thickBot="1">
      <c r="A11" s="51" t="s">
        <v>102</v>
      </c>
      <c r="B11" s="59">
        <v>933</v>
      </c>
      <c r="C11" s="59" t="s">
        <v>308</v>
      </c>
      <c r="D11" s="59" t="s">
        <v>309</v>
      </c>
      <c r="E11" s="59" t="s">
        <v>105</v>
      </c>
      <c r="F11" s="59">
        <v>100</v>
      </c>
      <c r="G11" s="128">
        <v>2899778.4</v>
      </c>
      <c r="H11" s="238">
        <v>2899778.4</v>
      </c>
      <c r="I11" s="60"/>
      <c r="J11" s="60"/>
      <c r="K11" s="60"/>
      <c r="L11" s="60"/>
      <c r="M11" s="60"/>
      <c r="N11" s="60"/>
    </row>
    <row r="12" spans="1:14" ht="57" thickBot="1">
      <c r="A12" s="51" t="s">
        <v>103</v>
      </c>
      <c r="B12" s="59">
        <v>933</v>
      </c>
      <c r="C12" s="59" t="s">
        <v>308</v>
      </c>
      <c r="D12" s="59" t="s">
        <v>309</v>
      </c>
      <c r="E12" s="59" t="s">
        <v>105</v>
      </c>
      <c r="F12" s="59">
        <v>200</v>
      </c>
      <c r="G12" s="146">
        <v>230000</v>
      </c>
      <c r="H12" s="239">
        <v>210000</v>
      </c>
      <c r="I12" s="60"/>
      <c r="J12" s="60"/>
      <c r="K12" s="60"/>
      <c r="L12" s="60"/>
      <c r="M12" s="60"/>
      <c r="N12" s="60"/>
    </row>
    <row r="13" spans="1:14" ht="38.25" thickBot="1">
      <c r="A13" s="51" t="s">
        <v>104</v>
      </c>
      <c r="B13" s="59">
        <v>933</v>
      </c>
      <c r="C13" s="59" t="s">
        <v>308</v>
      </c>
      <c r="D13" s="59" t="s">
        <v>309</v>
      </c>
      <c r="E13" s="59" t="s">
        <v>105</v>
      </c>
      <c r="F13" s="59">
        <v>800</v>
      </c>
      <c r="G13" s="128">
        <v>30000</v>
      </c>
      <c r="H13" s="238">
        <v>20000</v>
      </c>
      <c r="I13" s="60"/>
      <c r="J13" s="60"/>
      <c r="K13" s="60"/>
      <c r="L13" s="60"/>
      <c r="M13" s="60"/>
      <c r="N13" s="60"/>
    </row>
    <row r="14" spans="1:14" ht="18.75" customHeight="1">
      <c r="A14" s="50" t="s">
        <v>241</v>
      </c>
      <c r="B14" s="384">
        <v>933</v>
      </c>
      <c r="C14" s="384" t="s">
        <v>308</v>
      </c>
      <c r="D14" s="384" t="s">
        <v>310</v>
      </c>
      <c r="E14" s="384" t="s">
        <v>106</v>
      </c>
      <c r="F14" s="384">
        <v>100</v>
      </c>
      <c r="G14" s="386">
        <v>972305.48</v>
      </c>
      <c r="H14" s="388">
        <v>972305.48</v>
      </c>
      <c r="I14" s="60"/>
      <c r="J14" s="60"/>
      <c r="K14" s="60"/>
      <c r="L14" s="60"/>
      <c r="M14" s="60"/>
      <c r="N14" s="60"/>
    </row>
    <row r="15" spans="1:14" ht="103.5" customHeight="1" thickBot="1">
      <c r="A15" s="57" t="s">
        <v>468</v>
      </c>
      <c r="B15" s="385"/>
      <c r="C15" s="385"/>
      <c r="D15" s="385"/>
      <c r="E15" s="385"/>
      <c r="F15" s="385"/>
      <c r="G15" s="387"/>
      <c r="H15" s="389"/>
      <c r="I15" s="60"/>
      <c r="J15" s="60"/>
      <c r="K15" s="60"/>
      <c r="L15" s="60"/>
      <c r="M15" s="60"/>
      <c r="N15" s="60"/>
    </row>
    <row r="16" spans="1:14" ht="94.5" thickBot="1">
      <c r="A16" s="51" t="s">
        <v>120</v>
      </c>
      <c r="B16" s="67" t="s">
        <v>107</v>
      </c>
      <c r="C16" s="67" t="s">
        <v>308</v>
      </c>
      <c r="D16" s="67" t="s">
        <v>313</v>
      </c>
      <c r="E16" s="67" t="s">
        <v>121</v>
      </c>
      <c r="F16" s="67" t="s">
        <v>122</v>
      </c>
      <c r="G16" s="130">
        <v>0</v>
      </c>
      <c r="H16" s="238">
        <v>0</v>
      </c>
      <c r="I16" s="60"/>
      <c r="J16" s="60"/>
      <c r="K16" s="60"/>
      <c r="L16" s="60"/>
      <c r="M16" s="60"/>
      <c r="N16" s="60"/>
    </row>
    <row r="17" spans="1:14" ht="57" thickBot="1">
      <c r="A17" s="52" t="s">
        <v>526</v>
      </c>
      <c r="B17" s="145" t="s">
        <v>107</v>
      </c>
      <c r="C17" s="145" t="s">
        <v>308</v>
      </c>
      <c r="D17" s="145" t="s">
        <v>285</v>
      </c>
      <c r="E17" s="145" t="s">
        <v>530</v>
      </c>
      <c r="F17" s="145" t="s">
        <v>122</v>
      </c>
      <c r="G17" s="146">
        <v>67000</v>
      </c>
      <c r="H17" s="238">
        <v>67000</v>
      </c>
      <c r="I17" s="60"/>
      <c r="J17" s="60"/>
      <c r="K17" s="60"/>
      <c r="L17" s="60"/>
      <c r="M17" s="60"/>
      <c r="N17" s="60"/>
    </row>
    <row r="18" spans="1:14" ht="75">
      <c r="A18" s="50" t="s">
        <v>108</v>
      </c>
      <c r="B18" s="384">
        <v>933</v>
      </c>
      <c r="C18" s="384" t="s">
        <v>308</v>
      </c>
      <c r="D18" s="384">
        <v>13</v>
      </c>
      <c r="E18" s="384" t="s">
        <v>109</v>
      </c>
      <c r="F18" s="384">
        <v>200</v>
      </c>
      <c r="G18" s="386">
        <v>25000</v>
      </c>
      <c r="H18" s="388">
        <v>25000</v>
      </c>
      <c r="I18" s="60"/>
      <c r="J18" s="60"/>
      <c r="K18" s="60"/>
      <c r="L18" s="60"/>
      <c r="M18" s="60"/>
      <c r="N18" s="60"/>
    </row>
    <row r="19" spans="1:14" ht="38.25" thickBot="1">
      <c r="A19" s="56" t="s">
        <v>469</v>
      </c>
      <c r="B19" s="385"/>
      <c r="C19" s="385"/>
      <c r="D19" s="385"/>
      <c r="E19" s="385"/>
      <c r="F19" s="385"/>
      <c r="G19" s="387"/>
      <c r="H19" s="389"/>
      <c r="I19" s="60"/>
      <c r="J19" s="60"/>
      <c r="K19" s="60"/>
      <c r="L19" s="60"/>
      <c r="M19" s="60"/>
      <c r="N19" s="60"/>
    </row>
    <row r="20" spans="1:14" ht="75.75" thickBot="1">
      <c r="A20" s="51" t="s">
        <v>110</v>
      </c>
      <c r="B20" s="59">
        <v>933</v>
      </c>
      <c r="C20" s="59" t="s">
        <v>308</v>
      </c>
      <c r="D20" s="59">
        <v>13</v>
      </c>
      <c r="E20" s="59" t="s">
        <v>111</v>
      </c>
      <c r="F20" s="59">
        <v>200</v>
      </c>
      <c r="G20" s="128">
        <v>15000</v>
      </c>
      <c r="H20" s="238">
        <v>15000</v>
      </c>
      <c r="I20" s="60"/>
      <c r="J20" s="60"/>
      <c r="K20" s="60"/>
      <c r="L20" s="60"/>
      <c r="M20" s="60"/>
      <c r="N20" s="60"/>
    </row>
    <row r="21" spans="1:14" ht="38.25" thickBot="1">
      <c r="A21" s="51" t="s">
        <v>294</v>
      </c>
      <c r="B21" s="59" t="s">
        <v>107</v>
      </c>
      <c r="C21" s="59" t="s">
        <v>308</v>
      </c>
      <c r="D21" s="59" t="s">
        <v>285</v>
      </c>
      <c r="E21" s="59" t="s">
        <v>591</v>
      </c>
      <c r="F21" s="59" t="s">
        <v>122</v>
      </c>
      <c r="G21" s="128">
        <v>210000</v>
      </c>
      <c r="H21" s="238">
        <v>210000</v>
      </c>
      <c r="I21" s="60"/>
      <c r="J21" s="60"/>
      <c r="K21" s="60"/>
      <c r="L21" s="60"/>
      <c r="M21" s="60"/>
      <c r="N21" s="60"/>
    </row>
    <row r="22" spans="1:14" ht="94.5" thickBot="1">
      <c r="A22" s="51" t="s">
        <v>113</v>
      </c>
      <c r="B22" s="59">
        <v>933</v>
      </c>
      <c r="C22" s="59" t="s">
        <v>308</v>
      </c>
      <c r="D22" s="59">
        <v>13</v>
      </c>
      <c r="E22" s="59" t="s">
        <v>114</v>
      </c>
      <c r="F22" s="59">
        <v>200</v>
      </c>
      <c r="G22" s="128">
        <v>15000</v>
      </c>
      <c r="H22" s="238">
        <v>15000</v>
      </c>
      <c r="I22" s="60"/>
      <c r="J22" s="60"/>
      <c r="K22" s="60"/>
      <c r="L22" s="60"/>
      <c r="M22" s="60"/>
      <c r="N22" s="60"/>
    </row>
    <row r="23" spans="1:14" ht="56.25" customHeight="1" thickBot="1">
      <c r="A23" s="51" t="s">
        <v>284</v>
      </c>
      <c r="B23" s="59" t="s">
        <v>107</v>
      </c>
      <c r="C23" s="59" t="s">
        <v>308</v>
      </c>
      <c r="D23" s="59" t="s">
        <v>285</v>
      </c>
      <c r="E23" s="59" t="s">
        <v>114</v>
      </c>
      <c r="F23" s="59" t="s">
        <v>255</v>
      </c>
      <c r="G23" s="128">
        <v>0</v>
      </c>
      <c r="H23" s="238"/>
      <c r="I23" s="60"/>
      <c r="J23" s="60"/>
      <c r="K23" s="60"/>
      <c r="L23" s="60"/>
      <c r="M23" s="60"/>
      <c r="N23" s="60"/>
    </row>
    <row r="24" spans="1:14" ht="57" thickBot="1">
      <c r="A24" s="41" t="s">
        <v>115</v>
      </c>
      <c r="B24" s="59">
        <v>933</v>
      </c>
      <c r="C24" s="59" t="s">
        <v>308</v>
      </c>
      <c r="D24" s="59">
        <v>13</v>
      </c>
      <c r="E24" s="59" t="s">
        <v>262</v>
      </c>
      <c r="F24" s="59" t="s">
        <v>172</v>
      </c>
      <c r="G24" s="128">
        <v>8772.5</v>
      </c>
      <c r="H24" s="238">
        <v>8772.5</v>
      </c>
      <c r="I24" s="60"/>
      <c r="J24" s="60"/>
      <c r="K24" s="60"/>
      <c r="L24" s="60"/>
      <c r="M24" s="60"/>
      <c r="N24" s="60"/>
    </row>
    <row r="25" spans="1:14" ht="57" thickBot="1">
      <c r="A25" s="41" t="s">
        <v>501</v>
      </c>
      <c r="B25" s="59" t="s">
        <v>107</v>
      </c>
      <c r="C25" s="59" t="s">
        <v>308</v>
      </c>
      <c r="D25" s="59" t="s">
        <v>285</v>
      </c>
      <c r="E25" s="59" t="s">
        <v>511</v>
      </c>
      <c r="F25" s="59" t="s">
        <v>122</v>
      </c>
      <c r="G25" s="128">
        <v>0</v>
      </c>
      <c r="H25" s="238">
        <v>0</v>
      </c>
      <c r="I25" s="60"/>
      <c r="J25" s="60"/>
      <c r="K25" s="60"/>
      <c r="L25" s="60"/>
      <c r="M25" s="60"/>
      <c r="N25" s="60"/>
    </row>
    <row r="26" spans="1:14" ht="75.75" thickBot="1">
      <c r="A26" s="51" t="s">
        <v>116</v>
      </c>
      <c r="B26" s="59">
        <v>933</v>
      </c>
      <c r="C26" s="59" t="s">
        <v>308</v>
      </c>
      <c r="D26" s="59">
        <v>13</v>
      </c>
      <c r="E26" s="59" t="s">
        <v>248</v>
      </c>
      <c r="F26" s="59">
        <v>800</v>
      </c>
      <c r="G26" s="128">
        <v>0</v>
      </c>
      <c r="H26" s="238">
        <v>0</v>
      </c>
      <c r="I26" s="60"/>
      <c r="J26" s="60"/>
      <c r="K26" s="60"/>
      <c r="L26" s="60"/>
      <c r="M26" s="60"/>
      <c r="N26" s="60"/>
    </row>
    <row r="27" spans="1:14" ht="19.5" thickBot="1">
      <c r="A27" s="51" t="s">
        <v>236</v>
      </c>
      <c r="B27" s="59" t="s">
        <v>107</v>
      </c>
      <c r="C27" s="143" t="s">
        <v>308</v>
      </c>
      <c r="D27" s="143" t="s">
        <v>260</v>
      </c>
      <c r="E27" s="59" t="s">
        <v>249</v>
      </c>
      <c r="F27" s="59" t="s">
        <v>172</v>
      </c>
      <c r="G27" s="128">
        <v>5000</v>
      </c>
      <c r="H27" s="238">
        <v>5000</v>
      </c>
      <c r="I27" s="60"/>
      <c r="J27" s="60"/>
      <c r="K27" s="60"/>
      <c r="L27" s="60"/>
      <c r="M27" s="60"/>
      <c r="N27" s="60"/>
    </row>
    <row r="28" spans="1:14" ht="136.5" customHeight="1" thickBot="1">
      <c r="A28" s="51" t="s">
        <v>117</v>
      </c>
      <c r="B28" s="59">
        <v>933</v>
      </c>
      <c r="C28" s="59" t="s">
        <v>310</v>
      </c>
      <c r="D28" s="59" t="s">
        <v>311</v>
      </c>
      <c r="E28" s="59" t="s">
        <v>118</v>
      </c>
      <c r="F28" s="59">
        <v>100</v>
      </c>
      <c r="G28" s="128">
        <v>234700</v>
      </c>
      <c r="H28" s="238">
        <v>243500</v>
      </c>
      <c r="I28" s="60"/>
      <c r="J28" s="60"/>
      <c r="K28" s="60"/>
      <c r="L28" s="60"/>
      <c r="M28" s="60"/>
      <c r="N28" s="60"/>
    </row>
    <row r="29" spans="1:14" ht="75.75" thickBot="1">
      <c r="A29" s="41" t="s">
        <v>119</v>
      </c>
      <c r="B29" s="59">
        <v>933</v>
      </c>
      <c r="C29" s="59" t="s">
        <v>310</v>
      </c>
      <c r="D29" s="59" t="s">
        <v>311</v>
      </c>
      <c r="E29" s="59" t="s">
        <v>118</v>
      </c>
      <c r="F29" s="59">
        <v>200</v>
      </c>
      <c r="G29" s="128">
        <v>0</v>
      </c>
      <c r="H29" s="238">
        <v>0</v>
      </c>
      <c r="I29" s="60"/>
      <c r="J29" s="60"/>
      <c r="K29" s="60"/>
      <c r="L29" s="60"/>
      <c r="M29" s="60"/>
      <c r="N29" s="60"/>
    </row>
    <row r="30" spans="1:14" ht="113.25" thickBot="1">
      <c r="A30" s="68" t="s">
        <v>125</v>
      </c>
      <c r="B30" s="69">
        <v>933</v>
      </c>
      <c r="C30" s="69" t="s">
        <v>311</v>
      </c>
      <c r="D30" s="69" t="s">
        <v>312</v>
      </c>
      <c r="E30" s="69" t="s">
        <v>126</v>
      </c>
      <c r="F30" s="69">
        <v>200</v>
      </c>
      <c r="G30" s="131">
        <v>25200</v>
      </c>
      <c r="H30" s="238">
        <v>25200</v>
      </c>
      <c r="I30" s="60"/>
      <c r="J30" s="60"/>
      <c r="K30" s="60"/>
      <c r="L30" s="60"/>
      <c r="M30" s="60"/>
      <c r="N30" s="60"/>
    </row>
    <row r="31" spans="1:14" ht="57" thickBot="1">
      <c r="A31" s="41" t="s">
        <v>127</v>
      </c>
      <c r="B31" s="59">
        <v>933</v>
      </c>
      <c r="C31" s="59" t="s">
        <v>311</v>
      </c>
      <c r="D31" s="59">
        <v>10</v>
      </c>
      <c r="E31" s="59" t="s">
        <v>128</v>
      </c>
      <c r="F31" s="59">
        <v>200</v>
      </c>
      <c r="G31" s="128">
        <v>0</v>
      </c>
      <c r="H31" s="238">
        <v>0</v>
      </c>
      <c r="I31" s="60"/>
      <c r="J31" s="60"/>
      <c r="K31" s="60"/>
      <c r="L31" s="60"/>
      <c r="M31" s="60"/>
      <c r="N31" s="60"/>
    </row>
    <row r="32" spans="1:14" ht="75.75" thickBot="1">
      <c r="A32" s="51" t="s">
        <v>129</v>
      </c>
      <c r="B32" s="59">
        <v>933</v>
      </c>
      <c r="C32" s="59" t="s">
        <v>311</v>
      </c>
      <c r="D32" s="59">
        <v>10</v>
      </c>
      <c r="E32" s="59" t="s">
        <v>251</v>
      </c>
      <c r="F32" s="59">
        <v>200</v>
      </c>
      <c r="G32" s="128">
        <v>0</v>
      </c>
      <c r="H32" s="238">
        <v>0</v>
      </c>
      <c r="I32" s="60"/>
      <c r="J32" s="60"/>
      <c r="K32" s="60"/>
      <c r="L32" s="60"/>
      <c r="M32" s="60"/>
      <c r="N32" s="60"/>
    </row>
    <row r="33" spans="1:14" ht="94.5" thickBot="1">
      <c r="A33" s="51" t="s">
        <v>130</v>
      </c>
      <c r="B33" s="59">
        <v>933</v>
      </c>
      <c r="C33" s="59" t="s">
        <v>311</v>
      </c>
      <c r="D33" s="59">
        <v>10</v>
      </c>
      <c r="E33" s="59" t="s">
        <v>131</v>
      </c>
      <c r="F33" s="59">
        <v>600</v>
      </c>
      <c r="G33" s="128">
        <v>71520</v>
      </c>
      <c r="H33" s="238">
        <v>71520</v>
      </c>
      <c r="I33" s="60"/>
      <c r="J33" s="60"/>
      <c r="K33" s="60"/>
      <c r="L33" s="60"/>
      <c r="M33" s="60"/>
      <c r="N33" s="60"/>
    </row>
    <row r="34" spans="1:14" ht="94.5" thickBot="1">
      <c r="A34" s="51" t="s">
        <v>132</v>
      </c>
      <c r="B34" s="59">
        <v>933</v>
      </c>
      <c r="C34" s="59" t="s">
        <v>311</v>
      </c>
      <c r="D34" s="59">
        <v>10</v>
      </c>
      <c r="E34" s="59" t="s">
        <v>133</v>
      </c>
      <c r="F34" s="59">
        <v>200</v>
      </c>
      <c r="G34" s="128">
        <v>26110</v>
      </c>
      <c r="H34" s="238">
        <v>26110</v>
      </c>
      <c r="I34" s="60"/>
      <c r="J34" s="60"/>
      <c r="K34" s="60"/>
      <c r="L34" s="60"/>
      <c r="M34" s="60"/>
      <c r="N34" s="60"/>
    </row>
    <row r="35" spans="1:14" ht="75.75" thickBot="1">
      <c r="A35" s="51" t="s">
        <v>134</v>
      </c>
      <c r="B35" s="59">
        <v>933</v>
      </c>
      <c r="C35" s="59" t="s">
        <v>311</v>
      </c>
      <c r="D35" s="59">
        <v>10</v>
      </c>
      <c r="E35" s="59" t="s">
        <v>135</v>
      </c>
      <c r="F35" s="59">
        <v>200</v>
      </c>
      <c r="G35" s="128">
        <v>400</v>
      </c>
      <c r="H35" s="128">
        <v>400</v>
      </c>
      <c r="I35" s="60"/>
      <c r="J35" s="60"/>
      <c r="K35" s="60"/>
      <c r="L35" s="60"/>
      <c r="M35" s="60"/>
      <c r="N35" s="60"/>
    </row>
    <row r="36" spans="1:14" ht="94.5" thickBot="1">
      <c r="A36" s="51" t="s">
        <v>136</v>
      </c>
      <c r="B36" s="59">
        <v>933</v>
      </c>
      <c r="C36" s="59" t="s">
        <v>309</v>
      </c>
      <c r="D36" s="59" t="s">
        <v>312</v>
      </c>
      <c r="E36" s="59" t="s">
        <v>137</v>
      </c>
      <c r="F36" s="59">
        <v>200</v>
      </c>
      <c r="G36" s="128">
        <v>1735179.59</v>
      </c>
      <c r="H36" s="238">
        <v>1800330</v>
      </c>
      <c r="I36" s="60"/>
      <c r="J36" s="60"/>
      <c r="K36" s="60"/>
      <c r="L36" s="60"/>
      <c r="M36" s="60"/>
      <c r="N36" s="60"/>
    </row>
    <row r="37" spans="1:14" ht="150.75" thickBot="1">
      <c r="A37" s="51" t="s">
        <v>729</v>
      </c>
      <c r="B37" s="59">
        <v>933</v>
      </c>
      <c r="C37" s="59" t="s">
        <v>309</v>
      </c>
      <c r="D37" s="59" t="s">
        <v>312</v>
      </c>
      <c r="E37" s="59" t="s">
        <v>767</v>
      </c>
      <c r="F37" s="59">
        <v>200</v>
      </c>
      <c r="G37" s="128">
        <v>1656028.12</v>
      </c>
      <c r="H37" s="238">
        <v>0</v>
      </c>
      <c r="I37" s="60"/>
      <c r="J37" s="60"/>
      <c r="K37" s="60"/>
      <c r="L37" s="60"/>
      <c r="M37" s="60"/>
      <c r="N37" s="60"/>
    </row>
    <row r="38" spans="1:14" ht="94.5" thickBot="1">
      <c r="A38" s="51" t="s">
        <v>138</v>
      </c>
      <c r="B38" s="59">
        <v>933</v>
      </c>
      <c r="C38" s="59" t="s">
        <v>309</v>
      </c>
      <c r="D38" s="59" t="s">
        <v>312</v>
      </c>
      <c r="E38" s="59" t="s">
        <v>139</v>
      </c>
      <c r="F38" s="59">
        <v>200</v>
      </c>
      <c r="G38" s="128">
        <v>50000</v>
      </c>
      <c r="H38" s="238">
        <v>50000</v>
      </c>
      <c r="I38" s="60"/>
      <c r="J38" s="60"/>
      <c r="K38" s="60"/>
      <c r="L38" s="60"/>
      <c r="M38" s="60"/>
      <c r="N38" s="60"/>
    </row>
    <row r="39" spans="1:14" ht="57" thickBot="1">
      <c r="A39" s="51" t="s">
        <v>140</v>
      </c>
      <c r="B39" s="59">
        <v>933</v>
      </c>
      <c r="C39" s="59" t="s">
        <v>309</v>
      </c>
      <c r="D39" s="59" t="s">
        <v>312</v>
      </c>
      <c r="E39" s="59" t="s">
        <v>141</v>
      </c>
      <c r="F39" s="59">
        <v>200</v>
      </c>
      <c r="G39" s="128">
        <v>140000</v>
      </c>
      <c r="H39" s="238">
        <v>28331.64</v>
      </c>
      <c r="I39" s="60"/>
      <c r="J39" s="60"/>
      <c r="K39" s="60"/>
      <c r="L39" s="60"/>
      <c r="M39" s="60"/>
      <c r="N39" s="60"/>
    </row>
    <row r="40" spans="1:14" ht="132" thickBot="1">
      <c r="A40" s="51" t="s">
        <v>269</v>
      </c>
      <c r="B40" s="59">
        <v>933</v>
      </c>
      <c r="C40" s="59" t="s">
        <v>313</v>
      </c>
      <c r="D40" s="59" t="s">
        <v>308</v>
      </c>
      <c r="E40" s="59" t="s">
        <v>289</v>
      </c>
      <c r="F40" s="59" t="s">
        <v>604</v>
      </c>
      <c r="G40" s="128">
        <v>0</v>
      </c>
      <c r="H40" s="128">
        <v>0</v>
      </c>
      <c r="I40" s="60"/>
      <c r="J40" s="60"/>
      <c r="K40" s="60"/>
      <c r="L40" s="60"/>
      <c r="M40" s="60"/>
      <c r="N40" s="60"/>
    </row>
    <row r="41" spans="1:14" ht="113.25" thickBot="1">
      <c r="A41" s="51" t="s">
        <v>272</v>
      </c>
      <c r="B41" s="59">
        <v>933</v>
      </c>
      <c r="C41" s="59" t="s">
        <v>313</v>
      </c>
      <c r="D41" s="59" t="s">
        <v>308</v>
      </c>
      <c r="E41" s="59" t="s">
        <v>270</v>
      </c>
      <c r="F41" s="59" t="s">
        <v>604</v>
      </c>
      <c r="G41" s="128">
        <v>0</v>
      </c>
      <c r="H41" s="128">
        <v>0</v>
      </c>
      <c r="I41" s="60"/>
      <c r="J41" s="60"/>
      <c r="K41" s="60"/>
      <c r="L41" s="60"/>
      <c r="M41" s="60"/>
      <c r="N41" s="60"/>
    </row>
    <row r="42" spans="1:14" ht="113.25" thickBot="1">
      <c r="A42" s="51" t="s">
        <v>273</v>
      </c>
      <c r="B42" s="59">
        <v>933</v>
      </c>
      <c r="C42" s="59" t="s">
        <v>313</v>
      </c>
      <c r="D42" s="59" t="s">
        <v>308</v>
      </c>
      <c r="E42" s="59" t="s">
        <v>271</v>
      </c>
      <c r="F42" s="59" t="s">
        <v>604</v>
      </c>
      <c r="G42" s="128">
        <v>0</v>
      </c>
      <c r="H42" s="128">
        <v>0</v>
      </c>
      <c r="I42" s="60"/>
      <c r="J42" s="60"/>
      <c r="K42" s="60"/>
      <c r="L42" s="60"/>
      <c r="M42" s="60"/>
      <c r="N42" s="60"/>
    </row>
    <row r="43" spans="1:14" ht="75.75" thickBot="1">
      <c r="A43" s="309" t="s">
        <v>599</v>
      </c>
      <c r="B43" s="310">
        <v>933</v>
      </c>
      <c r="C43" s="310" t="s">
        <v>313</v>
      </c>
      <c r="D43" s="310" t="s">
        <v>308</v>
      </c>
      <c r="E43" s="310" t="s">
        <v>600</v>
      </c>
      <c r="F43" s="310">
        <v>200</v>
      </c>
      <c r="G43" s="311">
        <v>430315.25</v>
      </c>
      <c r="H43" s="316">
        <v>330315.25</v>
      </c>
      <c r="I43" s="60"/>
      <c r="J43" s="60"/>
      <c r="K43" s="60"/>
      <c r="L43" s="60"/>
      <c r="M43" s="60"/>
      <c r="N43" s="60"/>
    </row>
    <row r="44" spans="1:14" ht="82.5" customHeight="1" thickBot="1">
      <c r="A44" s="309" t="s">
        <v>601</v>
      </c>
      <c r="B44" s="310">
        <v>933</v>
      </c>
      <c r="C44" s="310" t="s">
        <v>313</v>
      </c>
      <c r="D44" s="310" t="s">
        <v>308</v>
      </c>
      <c r="E44" s="310" t="s">
        <v>602</v>
      </c>
      <c r="F44" s="310">
        <v>200</v>
      </c>
      <c r="G44" s="311">
        <v>150000</v>
      </c>
      <c r="H44" s="316">
        <v>150000</v>
      </c>
      <c r="I44" s="60"/>
      <c r="J44" s="60"/>
      <c r="K44" s="60"/>
      <c r="L44" s="60"/>
      <c r="M44" s="60"/>
      <c r="N44" s="60"/>
    </row>
    <row r="45" spans="1:14" ht="113.25" thickBot="1">
      <c r="A45" s="51" t="s">
        <v>603</v>
      </c>
      <c r="B45" s="59">
        <v>933</v>
      </c>
      <c r="C45" s="59" t="s">
        <v>123</v>
      </c>
      <c r="D45" s="59" t="s">
        <v>309</v>
      </c>
      <c r="E45" s="59" t="s">
        <v>261</v>
      </c>
      <c r="F45" s="59" t="s">
        <v>604</v>
      </c>
      <c r="G45" s="128">
        <v>0</v>
      </c>
      <c r="H45" s="128">
        <v>0</v>
      </c>
      <c r="I45" s="60"/>
      <c r="J45" s="60"/>
      <c r="K45" s="60"/>
      <c r="L45" s="60"/>
      <c r="M45" s="60"/>
      <c r="N45" s="60"/>
    </row>
    <row r="46" spans="1:14" ht="94.5" thickBot="1">
      <c r="A46" s="51" t="s">
        <v>605</v>
      </c>
      <c r="B46" s="59">
        <v>933</v>
      </c>
      <c r="C46" s="59" t="s">
        <v>313</v>
      </c>
      <c r="D46" s="59" t="s">
        <v>308</v>
      </c>
      <c r="E46" s="59" t="s">
        <v>606</v>
      </c>
      <c r="F46" s="59">
        <v>200</v>
      </c>
      <c r="G46" s="128">
        <v>0</v>
      </c>
      <c r="H46" s="128">
        <v>0</v>
      </c>
      <c r="I46" s="60"/>
      <c r="J46" s="60"/>
      <c r="K46" s="60"/>
      <c r="L46" s="60"/>
      <c r="M46" s="60"/>
      <c r="N46" s="60"/>
    </row>
    <row r="47" spans="1:14" ht="75.75" thickBot="1">
      <c r="A47" s="51" t="s">
        <v>508</v>
      </c>
      <c r="B47" s="59" t="s">
        <v>107</v>
      </c>
      <c r="C47" s="59" t="s">
        <v>313</v>
      </c>
      <c r="D47" s="59" t="s">
        <v>308</v>
      </c>
      <c r="E47" s="59" t="s">
        <v>607</v>
      </c>
      <c r="F47" s="59" t="s">
        <v>122</v>
      </c>
      <c r="G47" s="128">
        <v>0</v>
      </c>
      <c r="H47" s="128">
        <v>0</v>
      </c>
      <c r="I47" s="60"/>
      <c r="J47" s="60"/>
      <c r="K47" s="60"/>
      <c r="L47" s="60"/>
      <c r="M47" s="60"/>
      <c r="N47" s="60"/>
    </row>
    <row r="48" spans="1:14" ht="75.75" thickBot="1">
      <c r="A48" s="51" t="s">
        <v>608</v>
      </c>
      <c r="B48" s="59">
        <v>933</v>
      </c>
      <c r="C48" s="59" t="s">
        <v>313</v>
      </c>
      <c r="D48" s="59" t="s">
        <v>308</v>
      </c>
      <c r="E48" s="59" t="s">
        <v>609</v>
      </c>
      <c r="F48" s="59">
        <v>200</v>
      </c>
      <c r="G48" s="128">
        <v>0</v>
      </c>
      <c r="H48" s="128">
        <v>0</v>
      </c>
      <c r="I48" s="60"/>
      <c r="J48" s="60"/>
      <c r="K48" s="60"/>
      <c r="L48" s="60"/>
      <c r="M48" s="60"/>
      <c r="N48" s="60"/>
    </row>
    <row r="49" spans="1:14" ht="75.75" thickBot="1">
      <c r="A49" s="51" t="s">
        <v>570</v>
      </c>
      <c r="B49" s="59">
        <v>933</v>
      </c>
      <c r="C49" s="59" t="s">
        <v>313</v>
      </c>
      <c r="D49" s="59" t="s">
        <v>310</v>
      </c>
      <c r="E49" s="59" t="s">
        <v>578</v>
      </c>
      <c r="F49" s="59">
        <v>200</v>
      </c>
      <c r="G49" s="128">
        <v>0</v>
      </c>
      <c r="H49" s="128">
        <v>0</v>
      </c>
      <c r="I49" s="60"/>
      <c r="J49" s="60"/>
      <c r="K49" s="60"/>
      <c r="L49" s="60"/>
      <c r="M49" s="60"/>
      <c r="N49" s="60"/>
    </row>
    <row r="50" spans="1:14" ht="57" thickBot="1">
      <c r="A50" s="51" t="s">
        <v>612</v>
      </c>
      <c r="B50" s="59" t="s">
        <v>107</v>
      </c>
      <c r="C50" s="59" t="s">
        <v>313</v>
      </c>
      <c r="D50" s="59" t="s">
        <v>310</v>
      </c>
      <c r="E50" s="59" t="s">
        <v>613</v>
      </c>
      <c r="F50" s="59" t="s">
        <v>172</v>
      </c>
      <c r="G50" s="128">
        <v>0</v>
      </c>
      <c r="H50" s="128">
        <v>0</v>
      </c>
      <c r="I50" s="60"/>
      <c r="J50" s="60"/>
      <c r="K50" s="60"/>
      <c r="L50" s="60"/>
      <c r="M50" s="60"/>
      <c r="N50" s="60"/>
    </row>
    <row r="51" spans="1:14" ht="123" customHeight="1" thickBot="1">
      <c r="A51" s="144" t="s">
        <v>668</v>
      </c>
      <c r="B51" s="59">
        <v>933</v>
      </c>
      <c r="C51" s="59" t="s">
        <v>313</v>
      </c>
      <c r="D51" s="59" t="s">
        <v>310</v>
      </c>
      <c r="E51" s="59" t="s">
        <v>676</v>
      </c>
      <c r="F51" s="59" t="s">
        <v>669</v>
      </c>
      <c r="G51" s="128">
        <v>69684.75</v>
      </c>
      <c r="H51" s="238">
        <v>69684.75</v>
      </c>
      <c r="I51" s="60"/>
      <c r="J51" s="60"/>
      <c r="K51" s="60"/>
      <c r="L51" s="60"/>
      <c r="M51" s="60"/>
      <c r="N51" s="60"/>
    </row>
    <row r="52" spans="1:14" ht="75.75" thickBot="1">
      <c r="A52" s="51" t="s">
        <v>614</v>
      </c>
      <c r="B52" s="59">
        <v>933</v>
      </c>
      <c r="C52" s="59" t="s">
        <v>313</v>
      </c>
      <c r="D52" s="59" t="s">
        <v>308</v>
      </c>
      <c r="E52" s="59" t="s">
        <v>252</v>
      </c>
      <c r="F52" s="59">
        <v>200</v>
      </c>
      <c r="G52" s="128">
        <v>0</v>
      </c>
      <c r="H52" s="128">
        <v>0</v>
      </c>
      <c r="I52" s="60"/>
      <c r="J52" s="60"/>
      <c r="K52" s="60"/>
      <c r="L52" s="60"/>
      <c r="M52" s="60"/>
      <c r="N52" s="60"/>
    </row>
    <row r="53" spans="1:14" ht="94.5" thickBot="1">
      <c r="A53" s="309" t="s">
        <v>615</v>
      </c>
      <c r="B53" s="310">
        <v>933</v>
      </c>
      <c r="C53" s="310" t="s">
        <v>313</v>
      </c>
      <c r="D53" s="310" t="s">
        <v>308</v>
      </c>
      <c r="E53" s="310" t="s">
        <v>616</v>
      </c>
      <c r="F53" s="310">
        <v>200</v>
      </c>
      <c r="G53" s="311">
        <v>120000</v>
      </c>
      <c r="H53" s="316">
        <v>120000</v>
      </c>
      <c r="I53" s="60"/>
      <c r="J53" s="60"/>
      <c r="K53" s="60"/>
      <c r="L53" s="60"/>
      <c r="M53" s="60"/>
      <c r="N53" s="60"/>
    </row>
    <row r="54" spans="1:14" ht="57" thickBot="1">
      <c r="A54" s="51" t="s">
        <v>617</v>
      </c>
      <c r="B54" s="59">
        <v>933</v>
      </c>
      <c r="C54" s="59" t="s">
        <v>313</v>
      </c>
      <c r="D54" s="59" t="s">
        <v>308</v>
      </c>
      <c r="E54" s="59" t="s">
        <v>618</v>
      </c>
      <c r="F54" s="59">
        <v>200</v>
      </c>
      <c r="G54" s="128">
        <v>0</v>
      </c>
      <c r="H54" s="128">
        <v>0</v>
      </c>
      <c r="I54" s="60"/>
      <c r="J54" s="60"/>
      <c r="K54" s="60"/>
      <c r="L54" s="60"/>
      <c r="M54" s="60"/>
      <c r="N54" s="60"/>
    </row>
    <row r="55" spans="1:14" ht="57" thickBot="1">
      <c r="A55" s="309" t="s">
        <v>619</v>
      </c>
      <c r="B55" s="310">
        <v>933</v>
      </c>
      <c r="C55" s="310" t="s">
        <v>313</v>
      </c>
      <c r="D55" s="310" t="s">
        <v>311</v>
      </c>
      <c r="E55" s="310" t="s">
        <v>253</v>
      </c>
      <c r="F55" s="310">
        <v>200</v>
      </c>
      <c r="G55" s="311">
        <v>1352160.43</v>
      </c>
      <c r="H55" s="316">
        <v>1350000</v>
      </c>
      <c r="I55" s="60"/>
      <c r="J55" s="60"/>
      <c r="K55" s="60"/>
      <c r="L55" s="60"/>
      <c r="M55" s="60"/>
      <c r="N55" s="60"/>
    </row>
    <row r="56" spans="1:14" ht="75.75" thickBot="1">
      <c r="A56" s="309" t="s">
        <v>620</v>
      </c>
      <c r="B56" s="310">
        <v>933</v>
      </c>
      <c r="C56" s="310" t="s">
        <v>313</v>
      </c>
      <c r="D56" s="310" t="s">
        <v>311</v>
      </c>
      <c r="E56" s="310" t="s">
        <v>621</v>
      </c>
      <c r="F56" s="310">
        <v>200</v>
      </c>
      <c r="G56" s="311">
        <v>100000</v>
      </c>
      <c r="H56" s="316">
        <v>100000</v>
      </c>
      <c r="I56" s="60"/>
      <c r="J56" s="60"/>
      <c r="K56" s="60"/>
      <c r="L56" s="60"/>
      <c r="M56" s="60"/>
      <c r="N56" s="60"/>
    </row>
    <row r="57" spans="1:14" ht="75.75" thickBot="1">
      <c r="A57" s="309" t="s">
        <v>622</v>
      </c>
      <c r="B57" s="310">
        <v>933</v>
      </c>
      <c r="C57" s="310" t="s">
        <v>313</v>
      </c>
      <c r="D57" s="310" t="s">
        <v>311</v>
      </c>
      <c r="E57" s="310" t="s">
        <v>623</v>
      </c>
      <c r="F57" s="310">
        <v>200</v>
      </c>
      <c r="G57" s="311">
        <v>30000</v>
      </c>
      <c r="H57" s="316">
        <v>30000</v>
      </c>
      <c r="I57" s="60"/>
      <c r="J57" s="60"/>
      <c r="K57" s="60"/>
      <c r="L57" s="60"/>
      <c r="M57" s="60"/>
      <c r="N57" s="60"/>
    </row>
    <row r="58" spans="1:14" ht="94.5" thickBot="1">
      <c r="A58" s="51" t="s">
        <v>624</v>
      </c>
      <c r="B58" s="59">
        <v>933</v>
      </c>
      <c r="C58" s="59" t="s">
        <v>313</v>
      </c>
      <c r="D58" s="59" t="s">
        <v>311</v>
      </c>
      <c r="E58" s="59" t="s">
        <v>625</v>
      </c>
      <c r="F58" s="59">
        <v>200</v>
      </c>
      <c r="G58" s="128">
        <v>0</v>
      </c>
      <c r="H58" s="238">
        <v>0</v>
      </c>
      <c r="I58" s="60"/>
      <c r="J58" s="60"/>
      <c r="K58" s="60"/>
      <c r="L58" s="60"/>
      <c r="M58" s="60"/>
      <c r="N58" s="60"/>
    </row>
    <row r="59" spans="1:14" ht="58.5" customHeight="1" thickBot="1">
      <c r="A59" s="51" t="s">
        <v>664</v>
      </c>
      <c r="B59" s="59" t="s">
        <v>107</v>
      </c>
      <c r="C59" s="59" t="s">
        <v>313</v>
      </c>
      <c r="D59" s="59" t="s">
        <v>311</v>
      </c>
      <c r="E59" s="59" t="s">
        <v>663</v>
      </c>
      <c r="F59" s="59" t="s">
        <v>122</v>
      </c>
      <c r="G59" s="128">
        <v>0</v>
      </c>
      <c r="H59" s="238">
        <v>0</v>
      </c>
      <c r="I59" s="60"/>
      <c r="J59" s="60"/>
      <c r="K59" s="60"/>
      <c r="L59" s="60"/>
      <c r="M59" s="60"/>
      <c r="N59" s="60"/>
    </row>
    <row r="60" spans="1:14" ht="108.75" customHeight="1" thickBot="1">
      <c r="A60" s="51" t="s">
        <v>642</v>
      </c>
      <c r="B60" s="59" t="s">
        <v>107</v>
      </c>
      <c r="C60" s="59" t="s">
        <v>123</v>
      </c>
      <c r="D60" s="59" t="s">
        <v>308</v>
      </c>
      <c r="E60" s="59" t="s">
        <v>646</v>
      </c>
      <c r="F60" s="59" t="s">
        <v>122</v>
      </c>
      <c r="G60" s="128">
        <v>2000</v>
      </c>
      <c r="H60" s="238">
        <v>2000</v>
      </c>
      <c r="I60" s="60"/>
      <c r="J60" s="60"/>
      <c r="K60" s="60"/>
      <c r="L60" s="60"/>
      <c r="M60" s="60"/>
      <c r="N60" s="60"/>
    </row>
    <row r="61" spans="1:14" ht="94.5" thickBot="1">
      <c r="A61" s="51" t="s">
        <v>422</v>
      </c>
      <c r="B61" s="59" t="s">
        <v>107</v>
      </c>
      <c r="C61" s="59" t="s">
        <v>123</v>
      </c>
      <c r="D61" s="59" t="s">
        <v>308</v>
      </c>
      <c r="E61" s="59" t="s">
        <v>112</v>
      </c>
      <c r="F61" s="59" t="s">
        <v>124</v>
      </c>
      <c r="G61" s="128">
        <v>204000</v>
      </c>
      <c r="H61" s="238">
        <v>204000</v>
      </c>
      <c r="I61" s="60"/>
      <c r="J61" s="60"/>
      <c r="K61" s="60"/>
      <c r="L61" s="60"/>
      <c r="M61" s="60"/>
      <c r="N61" s="60"/>
    </row>
    <row r="62" spans="1:14" ht="57" thickBot="1">
      <c r="A62" s="313" t="s">
        <v>726</v>
      </c>
      <c r="B62" s="314" t="s">
        <v>107</v>
      </c>
      <c r="C62" s="314" t="s">
        <v>313</v>
      </c>
      <c r="D62" s="314" t="s">
        <v>315</v>
      </c>
      <c r="E62" s="314" t="s">
        <v>748</v>
      </c>
      <c r="F62" s="314"/>
      <c r="G62" s="315">
        <f>G63+G64+G65+G66+G67+G68+G69+G70+G71</f>
        <v>1416237</v>
      </c>
      <c r="H62" s="315">
        <f>H63+H64+H65+H66+H67+H68+H69+H70+H71</f>
        <v>1391237</v>
      </c>
      <c r="I62" s="60"/>
      <c r="J62" s="60"/>
      <c r="K62" s="60"/>
      <c r="L62" s="60"/>
      <c r="M62" s="60"/>
      <c r="N62" s="60"/>
    </row>
    <row r="63" spans="1:14" ht="75.75" thickBot="1">
      <c r="A63" s="309" t="s">
        <v>699</v>
      </c>
      <c r="B63" s="310" t="s">
        <v>107</v>
      </c>
      <c r="C63" s="310" t="s">
        <v>313</v>
      </c>
      <c r="D63" s="310" t="s">
        <v>308</v>
      </c>
      <c r="E63" s="310" t="s">
        <v>714</v>
      </c>
      <c r="F63" s="310" t="s">
        <v>122</v>
      </c>
      <c r="G63" s="311">
        <v>200000</v>
      </c>
      <c r="H63" s="316">
        <v>180000</v>
      </c>
      <c r="I63" s="60"/>
      <c r="J63" s="60"/>
      <c r="K63" s="60"/>
      <c r="L63" s="60"/>
      <c r="M63" s="60"/>
      <c r="N63" s="60"/>
    </row>
    <row r="64" spans="1:14" ht="57" thickBot="1">
      <c r="A64" s="309" t="s">
        <v>702</v>
      </c>
      <c r="B64" s="310" t="s">
        <v>107</v>
      </c>
      <c r="C64" s="310" t="s">
        <v>313</v>
      </c>
      <c r="D64" s="310" t="s">
        <v>310</v>
      </c>
      <c r="E64" s="310" t="s">
        <v>717</v>
      </c>
      <c r="F64" s="310" t="s">
        <v>122</v>
      </c>
      <c r="G64" s="311">
        <v>100000</v>
      </c>
      <c r="H64" s="316">
        <v>100000</v>
      </c>
      <c r="I64" s="60"/>
      <c r="J64" s="60"/>
      <c r="K64" s="60"/>
      <c r="L64" s="60"/>
      <c r="M64" s="60"/>
      <c r="N64" s="60"/>
    </row>
    <row r="65" spans="1:14" ht="75.75" thickBot="1">
      <c r="A65" s="309" t="s">
        <v>730</v>
      </c>
      <c r="B65" s="310" t="s">
        <v>107</v>
      </c>
      <c r="C65" s="310" t="s">
        <v>313</v>
      </c>
      <c r="D65" s="310" t="s">
        <v>311</v>
      </c>
      <c r="E65" s="310" t="s">
        <v>731</v>
      </c>
      <c r="F65" s="310" t="s">
        <v>122</v>
      </c>
      <c r="G65" s="311">
        <v>50000</v>
      </c>
      <c r="H65" s="316">
        <v>50000</v>
      </c>
      <c r="I65" s="60"/>
      <c r="J65" s="60"/>
      <c r="K65" s="60"/>
      <c r="L65" s="60"/>
      <c r="M65" s="60"/>
      <c r="N65" s="60"/>
    </row>
    <row r="66" spans="1:14" ht="94.5" thickBot="1">
      <c r="A66" s="309" t="s">
        <v>725</v>
      </c>
      <c r="B66" s="310" t="s">
        <v>107</v>
      </c>
      <c r="C66" s="310" t="s">
        <v>313</v>
      </c>
      <c r="D66" s="310" t="s">
        <v>311</v>
      </c>
      <c r="E66" s="310" t="s">
        <v>721</v>
      </c>
      <c r="F66" s="310" t="s">
        <v>122</v>
      </c>
      <c r="G66" s="311">
        <v>250000</v>
      </c>
      <c r="H66" s="316">
        <v>250000</v>
      </c>
      <c r="I66" s="60"/>
      <c r="J66" s="60"/>
      <c r="K66" s="60"/>
      <c r="L66" s="60"/>
      <c r="M66" s="60"/>
      <c r="N66" s="60"/>
    </row>
    <row r="67" spans="1:14" ht="57" thickBot="1">
      <c r="A67" s="309" t="s">
        <v>705</v>
      </c>
      <c r="B67" s="310" t="s">
        <v>107</v>
      </c>
      <c r="C67" s="310" t="s">
        <v>313</v>
      </c>
      <c r="D67" s="310" t="s">
        <v>311</v>
      </c>
      <c r="E67" s="310" t="s">
        <v>720</v>
      </c>
      <c r="F67" s="310" t="s">
        <v>122</v>
      </c>
      <c r="G67" s="311">
        <v>130000</v>
      </c>
      <c r="H67" s="316">
        <v>130000</v>
      </c>
      <c r="I67" s="60"/>
      <c r="J67" s="60"/>
      <c r="K67" s="60"/>
      <c r="L67" s="60"/>
      <c r="M67" s="60"/>
      <c r="N67" s="60"/>
    </row>
    <row r="68" spans="1:14" ht="113.25" thickBot="1">
      <c r="A68" s="51" t="s">
        <v>694</v>
      </c>
      <c r="B68" s="59" t="s">
        <v>107</v>
      </c>
      <c r="C68" s="59" t="s">
        <v>313</v>
      </c>
      <c r="D68" s="59" t="s">
        <v>313</v>
      </c>
      <c r="E68" s="59" t="s">
        <v>711</v>
      </c>
      <c r="F68" s="59" t="s">
        <v>255</v>
      </c>
      <c r="G68" s="128">
        <v>656237</v>
      </c>
      <c r="H68" s="238">
        <v>656237</v>
      </c>
      <c r="I68" s="60"/>
      <c r="J68" s="60"/>
      <c r="K68" s="60"/>
      <c r="L68" s="60"/>
      <c r="M68" s="60"/>
      <c r="N68" s="60"/>
    </row>
    <row r="69" spans="1:14" ht="57" thickBot="1">
      <c r="A69" s="51" t="s">
        <v>695</v>
      </c>
      <c r="B69" s="59" t="s">
        <v>107</v>
      </c>
      <c r="C69" s="59" t="s">
        <v>313</v>
      </c>
      <c r="D69" s="59" t="s">
        <v>313</v>
      </c>
      <c r="E69" s="59" t="s">
        <v>711</v>
      </c>
      <c r="F69" s="59" t="s">
        <v>122</v>
      </c>
      <c r="G69" s="128">
        <v>25000</v>
      </c>
      <c r="H69" s="238">
        <v>20000</v>
      </c>
      <c r="I69" s="60"/>
      <c r="J69" s="60"/>
      <c r="K69" s="60"/>
      <c r="L69" s="60"/>
      <c r="M69" s="60"/>
      <c r="N69" s="60"/>
    </row>
    <row r="70" spans="1:14" ht="38.25" thickBot="1">
      <c r="A70" s="51" t="s">
        <v>696</v>
      </c>
      <c r="B70" s="59" t="s">
        <v>107</v>
      </c>
      <c r="C70" s="59" t="s">
        <v>313</v>
      </c>
      <c r="D70" s="59" t="s">
        <v>313</v>
      </c>
      <c r="E70" s="59" t="s">
        <v>711</v>
      </c>
      <c r="F70" s="59" t="s">
        <v>172</v>
      </c>
      <c r="G70" s="128">
        <v>5000</v>
      </c>
      <c r="H70" s="238">
        <v>5000</v>
      </c>
      <c r="I70" s="60"/>
      <c r="J70" s="60"/>
      <c r="K70" s="60"/>
      <c r="L70" s="60"/>
      <c r="M70" s="60"/>
      <c r="N70" s="60"/>
    </row>
    <row r="71" spans="1:14" ht="75.75" thickBot="1">
      <c r="A71" s="51" t="s">
        <v>749</v>
      </c>
      <c r="B71" s="59" t="s">
        <v>107</v>
      </c>
      <c r="C71" s="59" t="s">
        <v>313</v>
      </c>
      <c r="D71" s="59" t="s">
        <v>313</v>
      </c>
      <c r="E71" s="59" t="s">
        <v>505</v>
      </c>
      <c r="F71" s="59" t="s">
        <v>122</v>
      </c>
      <c r="G71" s="128">
        <v>0</v>
      </c>
      <c r="H71" s="238">
        <v>0</v>
      </c>
      <c r="I71" s="60"/>
      <c r="J71" s="60"/>
      <c r="K71" s="60"/>
      <c r="L71" s="60"/>
      <c r="M71" s="60"/>
      <c r="N71" s="60"/>
    </row>
    <row r="72" spans="1:14" ht="57" thickBot="1">
      <c r="A72" s="61" t="s">
        <v>20</v>
      </c>
      <c r="B72" s="58">
        <v>933</v>
      </c>
      <c r="C72" s="58" t="s">
        <v>314</v>
      </c>
      <c r="D72" s="58" t="s">
        <v>315</v>
      </c>
      <c r="E72" s="58" t="s">
        <v>254</v>
      </c>
      <c r="F72" s="58"/>
      <c r="G72" s="192">
        <f>SUM(G73:G85)</f>
        <v>4403832.4000000004</v>
      </c>
      <c r="H72" s="240">
        <f>SUM(H73:H85)</f>
        <v>4377832.4000000004</v>
      </c>
      <c r="I72" s="60"/>
      <c r="J72" s="60"/>
      <c r="K72" s="60"/>
      <c r="L72" s="60"/>
      <c r="M72" s="60"/>
      <c r="N72" s="60"/>
    </row>
    <row r="73" spans="1:14" ht="132" thickBot="1">
      <c r="A73" s="57" t="s">
        <v>626</v>
      </c>
      <c r="B73" s="59">
        <v>933</v>
      </c>
      <c r="C73" s="59" t="s">
        <v>314</v>
      </c>
      <c r="D73" s="59" t="s">
        <v>308</v>
      </c>
      <c r="E73" s="59" t="s">
        <v>627</v>
      </c>
      <c r="F73" s="59">
        <v>100</v>
      </c>
      <c r="G73" s="146">
        <v>2888427</v>
      </c>
      <c r="H73" s="239">
        <v>2888427</v>
      </c>
      <c r="I73" s="60"/>
      <c r="J73" s="60"/>
      <c r="K73" s="60"/>
      <c r="L73" s="60"/>
      <c r="M73" s="60"/>
      <c r="N73" s="60"/>
    </row>
    <row r="74" spans="1:14" ht="113.25" thickBot="1">
      <c r="A74" s="142" t="s">
        <v>258</v>
      </c>
      <c r="B74" s="59" t="s">
        <v>107</v>
      </c>
      <c r="C74" s="59" t="s">
        <v>314</v>
      </c>
      <c r="D74" s="59" t="s">
        <v>308</v>
      </c>
      <c r="E74" s="59" t="s">
        <v>286</v>
      </c>
      <c r="F74" s="59" t="s">
        <v>255</v>
      </c>
      <c r="G74" s="128">
        <v>0</v>
      </c>
      <c r="H74" s="128">
        <v>0</v>
      </c>
      <c r="I74" s="60"/>
      <c r="J74" s="60"/>
      <c r="K74" s="60"/>
      <c r="L74" s="60"/>
      <c r="M74" s="60"/>
      <c r="N74" s="60"/>
    </row>
    <row r="75" spans="1:14" ht="188.25" thickBot="1">
      <c r="A75" s="57" t="s">
        <v>628</v>
      </c>
      <c r="B75" s="59">
        <v>933</v>
      </c>
      <c r="C75" s="59" t="s">
        <v>314</v>
      </c>
      <c r="D75" s="59" t="s">
        <v>308</v>
      </c>
      <c r="E75" s="59" t="s">
        <v>256</v>
      </c>
      <c r="F75" s="59">
        <v>100</v>
      </c>
      <c r="G75" s="128">
        <v>0</v>
      </c>
      <c r="H75" s="128">
        <v>0</v>
      </c>
      <c r="I75" s="60"/>
      <c r="J75" s="60"/>
      <c r="K75" s="60"/>
      <c r="L75" s="60"/>
      <c r="M75" s="60"/>
      <c r="N75" s="60"/>
    </row>
    <row r="76" spans="1:14" ht="57" thickBot="1">
      <c r="A76" s="51" t="s">
        <v>501</v>
      </c>
      <c r="B76" s="59" t="s">
        <v>107</v>
      </c>
      <c r="C76" s="59" t="s">
        <v>314</v>
      </c>
      <c r="D76" s="59" t="s">
        <v>308</v>
      </c>
      <c r="E76" s="59" t="s">
        <v>511</v>
      </c>
      <c r="F76" s="59" t="s">
        <v>122</v>
      </c>
      <c r="G76" s="128">
        <v>0</v>
      </c>
      <c r="H76" s="128">
        <v>0</v>
      </c>
      <c r="I76" s="60"/>
      <c r="J76" s="60"/>
      <c r="K76" s="60"/>
      <c r="L76" s="60"/>
      <c r="M76" s="60"/>
      <c r="N76" s="60"/>
    </row>
    <row r="77" spans="1:14" ht="75.75" thickBot="1">
      <c r="A77" s="57" t="s">
        <v>629</v>
      </c>
      <c r="B77" s="59">
        <v>933</v>
      </c>
      <c r="C77" s="59" t="s">
        <v>314</v>
      </c>
      <c r="D77" s="59" t="s">
        <v>308</v>
      </c>
      <c r="E77" s="59" t="s">
        <v>627</v>
      </c>
      <c r="F77" s="59">
        <v>200</v>
      </c>
      <c r="G77" s="128">
        <v>452000</v>
      </c>
      <c r="H77" s="128">
        <v>440000</v>
      </c>
      <c r="I77" s="60"/>
      <c r="J77" s="60"/>
      <c r="K77" s="60"/>
      <c r="L77" s="60"/>
      <c r="M77" s="60"/>
      <c r="N77" s="60"/>
    </row>
    <row r="78" spans="1:14" ht="57" thickBot="1">
      <c r="A78" s="51" t="s">
        <v>392</v>
      </c>
      <c r="B78" s="59">
        <v>933</v>
      </c>
      <c r="C78" s="59" t="s">
        <v>314</v>
      </c>
      <c r="D78" s="59" t="s">
        <v>308</v>
      </c>
      <c r="E78" s="59" t="s">
        <v>627</v>
      </c>
      <c r="F78" s="59">
        <v>800</v>
      </c>
      <c r="G78" s="128">
        <v>165900</v>
      </c>
      <c r="H78" s="128">
        <v>151900</v>
      </c>
      <c r="I78" s="60"/>
      <c r="J78" s="60"/>
      <c r="K78" s="60"/>
      <c r="L78" s="60"/>
      <c r="M78" s="60"/>
      <c r="N78" s="60"/>
    </row>
    <row r="79" spans="1:14" ht="113.25" thickBot="1">
      <c r="A79" s="51" t="s">
        <v>630</v>
      </c>
      <c r="B79" s="59">
        <v>933</v>
      </c>
      <c r="C79" s="59" t="s">
        <v>314</v>
      </c>
      <c r="D79" s="59" t="s">
        <v>308</v>
      </c>
      <c r="E79" s="59" t="s">
        <v>631</v>
      </c>
      <c r="F79" s="59">
        <v>100</v>
      </c>
      <c r="G79" s="128">
        <v>846203</v>
      </c>
      <c r="H79" s="128">
        <v>846203</v>
      </c>
      <c r="I79" s="60"/>
      <c r="J79" s="60"/>
      <c r="K79" s="60"/>
      <c r="L79" s="60"/>
      <c r="M79" s="60"/>
      <c r="N79" s="60"/>
    </row>
    <row r="80" spans="1:14" ht="188.25" thickBot="1">
      <c r="A80" s="51" t="s">
        <v>257</v>
      </c>
      <c r="B80" s="59" t="s">
        <v>107</v>
      </c>
      <c r="C80" s="59" t="s">
        <v>314</v>
      </c>
      <c r="D80" s="59" t="s">
        <v>308</v>
      </c>
      <c r="E80" s="59" t="s">
        <v>287</v>
      </c>
      <c r="F80" s="59" t="s">
        <v>255</v>
      </c>
      <c r="G80" s="128">
        <v>0</v>
      </c>
      <c r="H80" s="128">
        <v>0</v>
      </c>
      <c r="I80" s="60"/>
      <c r="J80" s="60"/>
      <c r="K80" s="60"/>
      <c r="L80" s="60"/>
      <c r="M80" s="60"/>
      <c r="N80" s="60"/>
    </row>
    <row r="81" spans="1:14" ht="188.25" thickBot="1">
      <c r="A81" s="51" t="s">
        <v>632</v>
      </c>
      <c r="B81" s="59">
        <v>933</v>
      </c>
      <c r="C81" s="59" t="s">
        <v>314</v>
      </c>
      <c r="D81" s="59" t="s">
        <v>308</v>
      </c>
      <c r="E81" s="59" t="s">
        <v>633</v>
      </c>
      <c r="F81" s="59">
        <v>100</v>
      </c>
      <c r="G81" s="128">
        <v>0</v>
      </c>
      <c r="H81" s="128">
        <v>0</v>
      </c>
      <c r="I81" s="60"/>
      <c r="J81" s="60"/>
      <c r="K81" s="60"/>
      <c r="L81" s="60"/>
      <c r="M81" s="60"/>
      <c r="N81" s="60"/>
    </row>
    <row r="82" spans="1:14" ht="57" thickBot="1">
      <c r="A82" s="51" t="s">
        <v>634</v>
      </c>
      <c r="B82" s="59">
        <v>933</v>
      </c>
      <c r="C82" s="59" t="s">
        <v>314</v>
      </c>
      <c r="D82" s="59" t="s">
        <v>308</v>
      </c>
      <c r="E82" s="59" t="s">
        <v>631</v>
      </c>
      <c r="F82" s="59">
        <v>200</v>
      </c>
      <c r="G82" s="128">
        <v>31685.9</v>
      </c>
      <c r="H82" s="238">
        <v>31685.9</v>
      </c>
      <c r="I82" s="60"/>
      <c r="J82" s="60"/>
      <c r="K82" s="60"/>
      <c r="L82" s="60"/>
      <c r="M82" s="60"/>
      <c r="N82" s="60"/>
    </row>
    <row r="83" spans="1:14" ht="57" thickBot="1">
      <c r="A83" s="51" t="s">
        <v>635</v>
      </c>
      <c r="B83" s="59">
        <v>933</v>
      </c>
      <c r="C83" s="59" t="s">
        <v>314</v>
      </c>
      <c r="D83" s="59" t="s">
        <v>308</v>
      </c>
      <c r="E83" s="59" t="s">
        <v>636</v>
      </c>
      <c r="F83" s="59">
        <v>200</v>
      </c>
      <c r="G83" s="128">
        <v>0</v>
      </c>
      <c r="H83" s="128">
        <v>0</v>
      </c>
      <c r="I83" s="60"/>
      <c r="J83" s="60"/>
      <c r="K83" s="60"/>
      <c r="L83" s="60"/>
      <c r="M83" s="60"/>
      <c r="N83" s="60"/>
    </row>
    <row r="84" spans="1:14" ht="113.25" thickBot="1">
      <c r="A84" s="57" t="s">
        <v>637</v>
      </c>
      <c r="B84" s="59">
        <v>933</v>
      </c>
      <c r="C84" s="59" t="s">
        <v>314</v>
      </c>
      <c r="D84" s="59" t="s">
        <v>308</v>
      </c>
      <c r="E84" s="59" t="s">
        <v>259</v>
      </c>
      <c r="F84" s="59">
        <v>200</v>
      </c>
      <c r="G84" s="128">
        <v>14616.5</v>
      </c>
      <c r="H84" s="238">
        <v>14616.5</v>
      </c>
      <c r="I84" s="60"/>
      <c r="J84" s="60"/>
      <c r="K84" s="60"/>
      <c r="L84" s="60"/>
      <c r="M84" s="60"/>
      <c r="N84" s="60"/>
    </row>
    <row r="85" spans="1:14" ht="38.25" thickBot="1">
      <c r="A85" s="51" t="s">
        <v>494</v>
      </c>
      <c r="B85" s="59" t="s">
        <v>107</v>
      </c>
      <c r="C85" s="59" t="s">
        <v>314</v>
      </c>
      <c r="D85" s="59" t="s">
        <v>308</v>
      </c>
      <c r="E85" s="59" t="s">
        <v>509</v>
      </c>
      <c r="F85" s="59" t="s">
        <v>122</v>
      </c>
      <c r="G85" s="128">
        <v>5000</v>
      </c>
      <c r="H85" s="241">
        <v>5000</v>
      </c>
      <c r="I85" s="60"/>
      <c r="J85" s="60"/>
      <c r="K85" s="60"/>
      <c r="L85" s="60"/>
      <c r="M85" s="60"/>
      <c r="N85" s="60"/>
    </row>
    <row r="86" spans="1:14" ht="19.5" thickBot="1">
      <c r="A86" s="61" t="s">
        <v>67</v>
      </c>
      <c r="B86" s="58"/>
      <c r="C86" s="58"/>
      <c r="D86" s="58"/>
      <c r="E86" s="58"/>
      <c r="F86" s="58"/>
      <c r="G86" s="129">
        <f>G10+G72+G62</f>
        <v>16695223.92</v>
      </c>
      <c r="H86" s="129">
        <f>H10+H72+H62</f>
        <v>14818317.42</v>
      </c>
      <c r="I86" s="60"/>
      <c r="J86" s="60"/>
      <c r="K86" s="60"/>
      <c r="L86" s="60"/>
      <c r="M86" s="60"/>
      <c r="N86" s="60"/>
    </row>
    <row r="87" spans="1:14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</row>
    <row r="88" spans="1:14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</row>
    <row r="89" spans="1:14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</row>
    <row r="90" spans="1:14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</row>
    <row r="91" spans="1:14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</row>
    <row r="92" spans="1:14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</row>
    <row r="93" spans="1:14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</row>
    <row r="94" spans="1:14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</row>
    <row r="95" spans="1:14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</row>
    <row r="96" spans="1:14">
      <c r="A96" s="60"/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</row>
    <row r="97" spans="1:14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</row>
    <row r="98" spans="1:14">
      <c r="A98" s="60"/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</row>
    <row r="99" spans="1:14">
      <c r="A99" s="60"/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</row>
    <row r="100" spans="1:14">
      <c r="A100" s="60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</row>
    <row r="101" spans="1:14">
      <c r="A101" s="60"/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</row>
    <row r="102" spans="1:14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</row>
    <row r="103" spans="1:14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</row>
    <row r="104" spans="1:14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</row>
    <row r="105" spans="1:14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</row>
    <row r="106" spans="1:14">
      <c r="A106" s="60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</row>
    <row r="107" spans="1:14">
      <c r="A107" s="60"/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</row>
    <row r="108" spans="1:14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</row>
    <row r="109" spans="1:14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</row>
    <row r="110" spans="1:14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</row>
    <row r="111" spans="1:14">
      <c r="A111" s="60"/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</row>
    <row r="112" spans="1:14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</row>
    <row r="113" spans="1:14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</row>
    <row r="114" spans="1:14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</row>
    <row r="115" spans="1:14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</row>
    <row r="116" spans="1:14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</row>
    <row r="117" spans="1:14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</row>
    <row r="118" spans="1:14">
      <c r="A118" s="60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</row>
    <row r="119" spans="1:14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</row>
    <row r="120" spans="1:14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</row>
    <row r="121" spans="1:14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</row>
    <row r="122" spans="1:14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</row>
    <row r="123" spans="1:14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</row>
    <row r="124" spans="1:14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</row>
    <row r="125" spans="1:14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</row>
    <row r="126" spans="1:14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</row>
    <row r="127" spans="1:14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</row>
    <row r="128" spans="1:14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</row>
    <row r="129" spans="1:14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</row>
    <row r="130" spans="1:14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</row>
    <row r="131" spans="1:14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</row>
    <row r="132" spans="1:14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</row>
    <row r="134" spans="1:14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</row>
    <row r="135" spans="1:14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</row>
    <row r="136" spans="1:14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</row>
    <row r="137" spans="1:14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</row>
    <row r="138" spans="1:14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</row>
    <row r="139" spans="1:14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</row>
    <row r="140" spans="1:14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</row>
    <row r="141" spans="1:14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</row>
    <row r="142" spans="1:14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</row>
    <row r="143" spans="1:14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</row>
    <row r="144" spans="1:14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</row>
    <row r="145" spans="1:14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</row>
    <row r="146" spans="1:14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</row>
    <row r="147" spans="1:14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</row>
    <row r="148" spans="1:14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</row>
    <row r="149" spans="1:14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</row>
    <row r="150" spans="1:14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</row>
    <row r="151" spans="1:14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</row>
    <row r="152" spans="1:14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</row>
    <row r="153" spans="1:14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</row>
    <row r="154" spans="1:14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</row>
    <row r="155" spans="1:14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</row>
    <row r="156" spans="1:14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</row>
    <row r="157" spans="1:14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</row>
    <row r="158" spans="1:14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</row>
    <row r="159" spans="1:14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</row>
    <row r="160" spans="1:14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</row>
    <row r="161" spans="1:14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</row>
    <row r="162" spans="1:14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</row>
    <row r="163" spans="1:14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</row>
    <row r="164" spans="1:14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</row>
    <row r="165" spans="1:14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</row>
    <row r="166" spans="1:14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</row>
    <row r="167" spans="1:14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</row>
    <row r="168" spans="1:14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</row>
    <row r="169" spans="1:14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</row>
    <row r="170" spans="1:14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</row>
    <row r="171" spans="1:14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</row>
    <row r="172" spans="1:14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</row>
    <row r="173" spans="1:14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</row>
    <row r="174" spans="1:14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</row>
    <row r="175" spans="1:14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</row>
    <row r="176" spans="1:14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</row>
    <row r="177" spans="1:14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</row>
    <row r="178" spans="1:14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</row>
    <row r="179" spans="1:14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</row>
    <row r="180" spans="1:14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</row>
    <row r="181" spans="1:14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</row>
    <row r="182" spans="1:14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</row>
    <row r="183" spans="1:14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</row>
    <row r="184" spans="1:14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</row>
    <row r="185" spans="1:14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</row>
    <row r="186" spans="1:14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</row>
    <row r="187" spans="1:14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</row>
    <row r="188" spans="1:14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</row>
    <row r="189" spans="1:14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</row>
    <row r="190" spans="1:14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</row>
    <row r="191" spans="1:14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</row>
    <row r="192" spans="1:14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</row>
    <row r="193" spans="1:14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</row>
    <row r="194" spans="1:14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</row>
    <row r="195" spans="1:14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</row>
    <row r="196" spans="1:14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</row>
    <row r="197" spans="1:14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</row>
    <row r="198" spans="1:14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</row>
    <row r="199" spans="1:14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</row>
    <row r="200" spans="1:14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</row>
    <row r="201" spans="1:14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</row>
    <row r="202" spans="1:14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</row>
    <row r="203" spans="1:14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</row>
    <row r="204" spans="1:14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</row>
    <row r="205" spans="1:14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</row>
    <row r="206" spans="1:14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</row>
    <row r="207" spans="1:14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</row>
    <row r="208" spans="1:14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</row>
    <row r="209" spans="1:14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</row>
    <row r="210" spans="1:14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</row>
    <row r="211" spans="1:14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</row>
    <row r="212" spans="1:14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</row>
    <row r="213" spans="1:14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</row>
    <row r="214" spans="1:14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</row>
    <row r="215" spans="1:14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</row>
    <row r="216" spans="1:14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</row>
    <row r="217" spans="1:14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</row>
    <row r="218" spans="1:14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</row>
    <row r="219" spans="1:14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</row>
    <row r="220" spans="1:14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</row>
    <row r="221" spans="1:14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</row>
    <row r="222" spans="1:14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</row>
    <row r="223" spans="1:14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</row>
    <row r="224" spans="1:14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</row>
    <row r="225" spans="1:14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</row>
    <row r="226" spans="1:14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</row>
    <row r="227" spans="1:14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</row>
    <row r="228" spans="1:14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</row>
    <row r="229" spans="1:14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</row>
    <row r="230" spans="1:14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</row>
    <row r="231" spans="1:14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</row>
    <row r="232" spans="1:14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</row>
    <row r="233" spans="1:14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</row>
    <row r="234" spans="1:14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</row>
    <row r="235" spans="1:14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</row>
    <row r="236" spans="1:14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</row>
    <row r="237" spans="1:14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</row>
    <row r="238" spans="1:14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</row>
    <row r="239" spans="1:14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</row>
    <row r="240" spans="1:14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</row>
    <row r="241" spans="1:14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</row>
    <row r="242" spans="1:14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</row>
    <row r="243" spans="1:14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</row>
    <row r="244" spans="1:14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</row>
    <row r="245" spans="1:14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</row>
    <row r="246" spans="1:14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</row>
    <row r="247" spans="1:14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</row>
    <row r="248" spans="1:14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</row>
    <row r="249" spans="1:14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</row>
    <row r="250" spans="1:14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</row>
    <row r="251" spans="1:14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</row>
    <row r="252" spans="1:14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</row>
    <row r="253" spans="1:14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</row>
    <row r="254" spans="1:14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</row>
    <row r="255" spans="1:14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</row>
    <row r="256" spans="1:14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</row>
    <row r="257" spans="1:14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</row>
    <row r="258" spans="1:14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</row>
    <row r="259" spans="1:14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</row>
    <row r="260" spans="1:14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</row>
    <row r="261" spans="1:14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</row>
    <row r="262" spans="1:14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</row>
    <row r="263" spans="1:14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</row>
    <row r="264" spans="1:14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</row>
    <row r="265" spans="1:14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</row>
    <row r="266" spans="1:14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</row>
    <row r="267" spans="1:14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</row>
    <row r="268" spans="1:14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</row>
    <row r="269" spans="1:14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</row>
    <row r="270" spans="1:14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</row>
    <row r="271" spans="1:14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</row>
    <row r="272" spans="1:14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</row>
    <row r="273" spans="1:14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</row>
    <row r="274" spans="1:14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</row>
    <row r="275" spans="1:14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</row>
    <row r="276" spans="1:14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</row>
    <row r="277" spans="1:14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</row>
    <row r="278" spans="1:14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</row>
    <row r="279" spans="1:14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</row>
    <row r="280" spans="1:14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</row>
    <row r="281" spans="1:14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</row>
    <row r="282" spans="1:14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</row>
    <row r="283" spans="1:14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</row>
    <row r="284" spans="1:14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</row>
    <row r="285" spans="1:14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</row>
    <row r="286" spans="1:14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</row>
    <row r="287" spans="1:14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</row>
    <row r="288" spans="1:14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</row>
    <row r="289" spans="1:14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</row>
    <row r="290" spans="1:14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</row>
    <row r="291" spans="1:14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</row>
    <row r="292" spans="1:14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</row>
    <row r="293" spans="1:14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</row>
    <row r="294" spans="1:14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</row>
    <row r="295" spans="1:14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</row>
    <row r="296" spans="1:14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</row>
    <row r="297" spans="1:14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</row>
    <row r="298" spans="1:14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</row>
    <row r="299" spans="1:14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</row>
    <row r="300" spans="1:14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</row>
    <row r="301" spans="1:14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</row>
    <row r="302" spans="1:14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</row>
    <row r="303" spans="1:14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</row>
    <row r="304" spans="1:14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</row>
    <row r="305" spans="1:14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</row>
    <row r="306" spans="1:14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</row>
    <row r="307" spans="1:14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</row>
    <row r="308" spans="1:14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</row>
    <row r="309" spans="1:14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</row>
    <row r="310" spans="1:14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</row>
    <row r="311" spans="1:14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</row>
    <row r="312" spans="1:14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</row>
    <row r="313" spans="1:14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</row>
    <row r="314" spans="1:14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</row>
    <row r="315" spans="1:14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</row>
    <row r="316" spans="1:14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</row>
    <row r="317" spans="1:14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</row>
    <row r="318" spans="1:14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</row>
    <row r="319" spans="1:14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</row>
    <row r="320" spans="1:14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</row>
    <row r="321" spans="1:14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</row>
    <row r="322" spans="1:14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</row>
    <row r="323" spans="1:14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</row>
    <row r="324" spans="1:14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</row>
    <row r="325" spans="1:14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</row>
    <row r="326" spans="1:14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</row>
    <row r="327" spans="1:14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</row>
    <row r="328" spans="1:14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</row>
    <row r="329" spans="1:14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</row>
    <row r="330" spans="1:14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</row>
    <row r="331" spans="1:14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</row>
    <row r="332" spans="1:14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</row>
    <row r="333" spans="1:14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</row>
    <row r="334" spans="1:14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</row>
    <row r="335" spans="1:14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</row>
    <row r="336" spans="1:14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</row>
    <row r="337" spans="1:14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</row>
    <row r="338" spans="1:14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</row>
    <row r="339" spans="1:14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</row>
    <row r="340" spans="1:14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</row>
    <row r="341" spans="1:14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</row>
    <row r="342" spans="1:14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</row>
    <row r="343" spans="1:14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</row>
    <row r="344" spans="1:14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</row>
    <row r="345" spans="1:14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</row>
    <row r="346" spans="1:14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</row>
    <row r="347" spans="1:14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</row>
    <row r="348" spans="1:14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</row>
    <row r="349" spans="1:14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</row>
    <row r="350" spans="1:14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</row>
    <row r="351" spans="1:14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</row>
    <row r="352" spans="1:14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</row>
    <row r="353" spans="1:14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</row>
    <row r="354" spans="1:14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</row>
    <row r="355" spans="1:14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</row>
    <row r="356" spans="1:14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</row>
    <row r="357" spans="1:14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</row>
    <row r="358" spans="1:14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</row>
    <row r="359" spans="1:14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</row>
    <row r="360" spans="1:14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</row>
    <row r="361" spans="1:14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</row>
    <row r="362" spans="1:14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</row>
    <row r="363" spans="1:14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</row>
    <row r="364" spans="1:14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</row>
    <row r="365" spans="1:14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</row>
    <row r="366" spans="1:14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</row>
    <row r="367" spans="1:14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</row>
    <row r="368" spans="1:14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</row>
    <row r="369" spans="1:14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</row>
    <row r="370" spans="1:14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</row>
    <row r="371" spans="1:14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</row>
    <row r="372" spans="1:14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</row>
    <row r="373" spans="1:14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</row>
    <row r="374" spans="1:14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</row>
    <row r="375" spans="1:14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</row>
    <row r="376" spans="1:14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</row>
    <row r="377" spans="1:14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</row>
    <row r="378" spans="1:14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</row>
    <row r="379" spans="1:14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</row>
    <row r="380" spans="1:14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</row>
    <row r="381" spans="1:14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</row>
    <row r="382" spans="1:14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</row>
    <row r="383" spans="1:14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</row>
    <row r="384" spans="1:14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</row>
    <row r="385" spans="1:14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</row>
    <row r="386" spans="1:14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</row>
    <row r="387" spans="1:14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</row>
    <row r="388" spans="1:14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</row>
    <row r="389" spans="1:14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</row>
    <row r="390" spans="1:14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</row>
    <row r="391" spans="1:14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</row>
    <row r="392" spans="1:14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</row>
    <row r="393" spans="1:14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</row>
    <row r="394" spans="1:14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</row>
    <row r="395" spans="1:14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</row>
    <row r="396" spans="1:14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</row>
    <row r="397" spans="1:14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</row>
    <row r="398" spans="1:14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</row>
    <row r="399" spans="1:14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</row>
    <row r="400" spans="1:14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</row>
    <row r="401" spans="1:14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</row>
    <row r="402" spans="1:14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</row>
    <row r="403" spans="1:14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</row>
    <row r="404" spans="1:14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</row>
    <row r="405" spans="1:14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</row>
    <row r="406" spans="1:14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</row>
    <row r="407" spans="1:14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</row>
    <row r="408" spans="1:14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</row>
    <row r="409" spans="1:14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</row>
    <row r="410" spans="1:14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</row>
    <row r="411" spans="1:14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</row>
    <row r="412" spans="1:14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</row>
    <row r="413" spans="1:14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</row>
    <row r="414" spans="1:14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</row>
    <row r="415" spans="1:14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</row>
    <row r="416" spans="1:14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</row>
    <row r="417" spans="1:14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</row>
    <row r="418" spans="1:14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</row>
    <row r="419" spans="1:14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</row>
    <row r="420" spans="1:14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</row>
    <row r="421" spans="1:14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</row>
    <row r="422" spans="1:14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</row>
    <row r="423" spans="1:14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</row>
    <row r="424" spans="1:14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</row>
    <row r="425" spans="1:14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</row>
    <row r="426" spans="1:14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</row>
    <row r="427" spans="1:14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</row>
    <row r="428" spans="1:14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</row>
    <row r="429" spans="1:14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</row>
    <row r="430" spans="1:14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</row>
    <row r="431" spans="1:14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</row>
    <row r="432" spans="1:14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</row>
    <row r="433" spans="1:14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</row>
    <row r="434" spans="1:14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</row>
    <row r="435" spans="1:14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</row>
    <row r="436" spans="1:14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</row>
    <row r="437" spans="1:14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</row>
    <row r="438" spans="1:14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</row>
    <row r="439" spans="1:14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</row>
    <row r="440" spans="1:14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</row>
    <row r="441" spans="1:14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</row>
    <row r="442" spans="1:14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</row>
    <row r="443" spans="1:14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</row>
    <row r="444" spans="1:14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</row>
    <row r="445" spans="1:14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</row>
    <row r="446" spans="1:14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</row>
    <row r="447" spans="1:14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</row>
    <row r="448" spans="1:14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</row>
    <row r="449" spans="1:14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</row>
    <row r="450" spans="1:14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</row>
    <row r="451" spans="1:14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</row>
    <row r="452" spans="1:14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</row>
    <row r="453" spans="1:14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</row>
    <row r="454" spans="1:14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</row>
    <row r="455" spans="1:14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</row>
    <row r="456" spans="1:14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</row>
    <row r="457" spans="1:14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</row>
    <row r="458" spans="1:14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</row>
    <row r="459" spans="1:14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</row>
    <row r="460" spans="1:14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</row>
    <row r="461" spans="1:14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</row>
    <row r="462" spans="1:14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</row>
    <row r="463" spans="1:14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</row>
    <row r="464" spans="1:14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</row>
    <row r="465" spans="1:14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</row>
    <row r="466" spans="1:14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</row>
    <row r="467" spans="1:14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</row>
    <row r="468" spans="1:14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</row>
    <row r="469" spans="1:14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</row>
    <row r="470" spans="1:14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</row>
    <row r="471" spans="1:14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</row>
    <row r="472" spans="1:14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</row>
    <row r="473" spans="1:14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</row>
    <row r="474" spans="1:14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</row>
    <row r="475" spans="1:14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</row>
    <row r="476" spans="1:14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</row>
    <row r="477" spans="1:14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</row>
    <row r="478" spans="1:14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</row>
    <row r="479" spans="1:14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</row>
    <row r="480" spans="1:14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</row>
    <row r="481" spans="1:14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</row>
    <row r="482" spans="1:14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</row>
    <row r="483" spans="1:14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</row>
    <row r="484" spans="1:14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</row>
    <row r="485" spans="1:14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</row>
    <row r="486" spans="1:14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</row>
    <row r="487" spans="1:14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</row>
    <row r="488" spans="1:14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</row>
    <row r="489" spans="1:14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</row>
    <row r="490" spans="1:14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</row>
    <row r="491" spans="1:14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</row>
    <row r="492" spans="1:14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</row>
    <row r="493" spans="1:14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</row>
    <row r="494" spans="1:14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</row>
    <row r="495" spans="1:14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</row>
    <row r="496" spans="1:14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</row>
    <row r="497" spans="1:14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</row>
    <row r="498" spans="1:14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</row>
    <row r="499" spans="1:14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</row>
    <row r="500" spans="1:14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</row>
    <row r="501" spans="1:14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</row>
    <row r="502" spans="1:14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</row>
    <row r="503" spans="1:14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</row>
    <row r="504" spans="1:14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</row>
    <row r="505" spans="1:14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</row>
    <row r="506" spans="1:14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</row>
    <row r="507" spans="1:14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</row>
    <row r="508" spans="1:14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</row>
    <row r="509" spans="1:14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</row>
    <row r="510" spans="1:14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</row>
    <row r="511" spans="1:14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</row>
    <row r="512" spans="1:14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</row>
    <row r="513" spans="1:14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</row>
    <row r="514" spans="1:14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</row>
    <row r="515" spans="1:14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</row>
    <row r="516" spans="1:14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</row>
    <row r="517" spans="1:14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</row>
    <row r="518" spans="1:14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</row>
    <row r="519" spans="1:14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</row>
    <row r="520" spans="1:14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</row>
    <row r="521" spans="1:14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</row>
    <row r="522" spans="1:14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</row>
    <row r="523" spans="1:14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</row>
    <row r="524" spans="1:14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</row>
    <row r="525" spans="1:14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</row>
    <row r="526" spans="1:14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</row>
    <row r="527" spans="1:14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</row>
    <row r="528" spans="1:14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</row>
    <row r="529" spans="1:14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</row>
    <row r="530" spans="1:14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</row>
    <row r="531" spans="1:14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</row>
    <row r="532" spans="1:14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</row>
    <row r="533" spans="1:14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</row>
    <row r="534" spans="1:14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</row>
    <row r="535" spans="1:14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</row>
    <row r="536" spans="1:14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</row>
    <row r="537" spans="1:14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</row>
    <row r="538" spans="1:14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</row>
    <row r="539" spans="1:14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</row>
    <row r="540" spans="1:14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</row>
    <row r="541" spans="1:14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</row>
    <row r="542" spans="1:14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</row>
    <row r="543" spans="1:14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</row>
    <row r="544" spans="1:14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</row>
    <row r="545" spans="1:14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</row>
    <row r="546" spans="1:14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</row>
    <row r="547" spans="1:14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</row>
    <row r="548" spans="1:14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</row>
    <row r="549" spans="1:14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</row>
    <row r="550" spans="1:14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</row>
    <row r="551" spans="1:14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</row>
    <row r="552" spans="1:14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</row>
    <row r="553" spans="1:14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</row>
    <row r="554" spans="1:14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</row>
    <row r="555" spans="1:14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</row>
    <row r="556" spans="1:14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</row>
    <row r="557" spans="1:14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</row>
    <row r="558" spans="1:14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</row>
    <row r="559" spans="1:14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</row>
    <row r="560" spans="1:14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</row>
    <row r="561" spans="1:14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</row>
    <row r="562" spans="1:14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</row>
    <row r="563" spans="1:14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</row>
    <row r="564" spans="1:14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</row>
    <row r="565" spans="1:14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</row>
    <row r="566" spans="1:14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</row>
    <row r="567" spans="1:14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</row>
    <row r="568" spans="1:14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</row>
    <row r="569" spans="1:14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</row>
    <row r="570" spans="1:14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</row>
    <row r="571" spans="1:14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</row>
    <row r="572" spans="1:14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</row>
    <row r="573" spans="1:14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</row>
    <row r="574" spans="1:14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</row>
    <row r="575" spans="1:14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</row>
    <row r="576" spans="1:14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</row>
    <row r="577" spans="1:14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</row>
    <row r="578" spans="1:14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</row>
    <row r="579" spans="1:14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</row>
    <row r="580" spans="1:14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</row>
    <row r="581" spans="1:14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</row>
    <row r="582" spans="1:14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</row>
    <row r="583" spans="1:14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</row>
    <row r="584" spans="1:14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</row>
    <row r="585" spans="1:14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</row>
    <row r="586" spans="1:14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</row>
    <row r="587" spans="1:14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</row>
    <row r="588" spans="1:14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</row>
    <row r="589" spans="1:14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</row>
    <row r="590" spans="1:14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</row>
    <row r="591" spans="1:14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</row>
    <row r="592" spans="1:14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</row>
    <row r="593" spans="1:14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</row>
    <row r="594" spans="1:14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</row>
    <row r="595" spans="1:14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</row>
    <row r="596" spans="1:14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</row>
    <row r="597" spans="1:14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</row>
    <row r="598" spans="1:14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</row>
    <row r="599" spans="1:14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</row>
    <row r="600" spans="1:14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</row>
    <row r="601" spans="1:14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</row>
    <row r="602" spans="1:14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</row>
    <row r="603" spans="1:14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</row>
    <row r="604" spans="1:14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</row>
    <row r="605" spans="1:14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</row>
    <row r="606" spans="1:14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</row>
    <row r="607" spans="1:14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</row>
    <row r="608" spans="1:14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</row>
    <row r="609" spans="1:14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</row>
    <row r="610" spans="1:14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</row>
    <row r="611" spans="1:14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</row>
    <row r="612" spans="1:14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</row>
    <row r="613" spans="1:14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</row>
    <row r="614" spans="1:14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</row>
    <row r="615" spans="1:14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</row>
    <row r="616" spans="1:14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</row>
    <row r="617" spans="1:14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</row>
    <row r="618" spans="1:14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</row>
    <row r="619" spans="1:14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</row>
    <row r="620" spans="1:14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</row>
    <row r="621" spans="1:14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</row>
    <row r="622" spans="1:14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</row>
    <row r="623" spans="1:14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</row>
    <row r="624" spans="1:14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</row>
    <row r="625" spans="1:14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</row>
    <row r="626" spans="1:14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</row>
    <row r="627" spans="1:14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</row>
    <row r="628" spans="1:14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</row>
    <row r="629" spans="1:14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</row>
    <row r="630" spans="1:14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</row>
    <row r="631" spans="1:14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</row>
    <row r="632" spans="1:14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</row>
    <row r="633" spans="1:14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</row>
    <row r="634" spans="1:14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</row>
    <row r="635" spans="1:14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</row>
    <row r="636" spans="1:14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</row>
    <row r="637" spans="1:14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</row>
    <row r="638" spans="1:14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</row>
    <row r="639" spans="1:14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</row>
    <row r="640" spans="1:14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</row>
    <row r="641" spans="1:14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</row>
    <row r="642" spans="1:14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</row>
    <row r="643" spans="1:14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</row>
    <row r="644" spans="1:14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</row>
    <row r="645" spans="1:14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</row>
    <row r="646" spans="1:14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</row>
    <row r="647" spans="1:14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</row>
    <row r="648" spans="1:14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</row>
    <row r="649" spans="1:14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</row>
    <row r="650" spans="1:14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</row>
    <row r="651" spans="1:14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</row>
    <row r="652" spans="1:14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</row>
    <row r="653" spans="1:14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</row>
    <row r="654" spans="1:14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</row>
    <row r="655" spans="1:14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</row>
    <row r="656" spans="1:14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</row>
    <row r="657" spans="1:14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</row>
    <row r="658" spans="1:14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</row>
    <row r="659" spans="1:14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</row>
    <row r="660" spans="1:14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</row>
    <row r="661" spans="1:14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</row>
    <row r="662" spans="1:14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</row>
    <row r="663" spans="1:14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</row>
    <row r="664" spans="1:14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</row>
    <row r="665" spans="1:14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</row>
    <row r="666" spans="1:14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</row>
    <row r="667" spans="1:14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</row>
    <row r="668" spans="1:14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</row>
    <row r="669" spans="1:14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</row>
    <row r="670" spans="1:14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</row>
    <row r="671" spans="1:14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</row>
    <row r="672" spans="1:14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</row>
    <row r="673" spans="1:14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</row>
    <row r="674" spans="1:14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</row>
    <row r="675" spans="1:14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</row>
    <row r="676" spans="1:14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</row>
    <row r="677" spans="1:14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</row>
    <row r="678" spans="1:14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</row>
    <row r="679" spans="1:14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</row>
    <row r="680" spans="1:14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</row>
    <row r="681" spans="1:14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</row>
    <row r="682" spans="1:14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</row>
    <row r="683" spans="1:14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</row>
    <row r="684" spans="1:14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</row>
    <row r="685" spans="1:14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</row>
    <row r="686" spans="1:14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</row>
    <row r="687" spans="1:14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</row>
    <row r="688" spans="1:14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</row>
    <row r="689" spans="1:14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</row>
    <row r="690" spans="1:14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</row>
    <row r="691" spans="1:14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</row>
    <row r="692" spans="1:14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</row>
    <row r="693" spans="1:14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</row>
    <row r="694" spans="1:14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</row>
    <row r="695" spans="1:14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</row>
    <row r="696" spans="1:14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</row>
    <row r="697" spans="1:14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</row>
    <row r="698" spans="1:14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</row>
    <row r="699" spans="1:14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</row>
    <row r="700" spans="1:14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</row>
    <row r="701" spans="1:14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</row>
    <row r="702" spans="1:14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</row>
  </sheetData>
  <mergeCells count="16">
    <mergeCell ref="B18:B19"/>
    <mergeCell ref="F4:G4"/>
    <mergeCell ref="G14:G15"/>
    <mergeCell ref="A6:G6"/>
    <mergeCell ref="B14:B15"/>
    <mergeCell ref="C14:C15"/>
    <mergeCell ref="D14:D15"/>
    <mergeCell ref="E14:E15"/>
    <mergeCell ref="F14:F15"/>
    <mergeCell ref="H14:H15"/>
    <mergeCell ref="H18:H19"/>
    <mergeCell ref="C18:C19"/>
    <mergeCell ref="D18:D19"/>
    <mergeCell ref="E18:E19"/>
    <mergeCell ref="F18:F19"/>
    <mergeCell ref="G18:G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8"/>
  <sheetViews>
    <sheetView tabSelected="1" topLeftCell="A10" workbookViewId="0">
      <selection activeCell="I38" sqref="I38:J38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97"/>
      <c r="F1" s="197"/>
      <c r="G1" s="197"/>
      <c r="H1" s="197"/>
      <c r="I1" s="197"/>
      <c r="L1" s="402" t="s">
        <v>762</v>
      </c>
      <c r="M1" s="403"/>
      <c r="N1" s="403"/>
    </row>
    <row r="2" spans="1:14">
      <c r="E2" s="197"/>
      <c r="F2" s="197"/>
      <c r="G2" s="197"/>
      <c r="H2" s="197"/>
      <c r="I2" s="197"/>
      <c r="L2" s="403"/>
      <c r="M2" s="403"/>
      <c r="N2" s="403"/>
    </row>
    <row r="3" spans="1:14">
      <c r="E3" s="197"/>
      <c r="F3" s="197"/>
      <c r="G3" s="197"/>
      <c r="H3" s="197"/>
      <c r="I3" s="197"/>
      <c r="L3" s="403"/>
      <c r="M3" s="403"/>
      <c r="N3" s="403"/>
    </row>
    <row r="4" spans="1:14">
      <c r="L4" s="403"/>
      <c r="M4" s="403"/>
      <c r="N4" s="403"/>
    </row>
    <row r="5" spans="1:14">
      <c r="L5" s="403"/>
      <c r="M5" s="403"/>
      <c r="N5" s="403"/>
    </row>
    <row r="6" spans="1:14" ht="15.75" customHeight="1">
      <c r="A6" s="404" t="s">
        <v>746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  <c r="L6" s="405"/>
      <c r="M6" s="405"/>
      <c r="N6" s="405"/>
    </row>
    <row r="7" spans="1:14" ht="15.75" customHeight="1">
      <c r="A7" s="405"/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</row>
    <row r="8" spans="1:14" ht="15.75" customHeight="1">
      <c r="A8" s="405"/>
      <c r="B8" s="405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</row>
    <row r="9" spans="1:14" ht="15.75" customHeight="1" thickBot="1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</row>
    <row r="10" spans="1:14" ht="15.75" customHeight="1">
      <c r="A10" s="406" t="s">
        <v>471</v>
      </c>
      <c r="B10" s="409" t="s">
        <v>10</v>
      </c>
      <c r="C10" s="410"/>
      <c r="D10" s="410"/>
      <c r="E10" s="410"/>
      <c r="F10" s="410"/>
      <c r="G10" s="410"/>
      <c r="H10" s="411"/>
      <c r="I10" s="409" t="s">
        <v>81</v>
      </c>
      <c r="J10" s="410"/>
      <c r="K10" s="410"/>
      <c r="L10" s="410"/>
      <c r="M10" s="410"/>
      <c r="N10" s="411"/>
    </row>
    <row r="11" spans="1:14" ht="15.75" customHeight="1" thickBot="1">
      <c r="A11" s="407"/>
      <c r="B11" s="412"/>
      <c r="C11" s="413"/>
      <c r="D11" s="413"/>
      <c r="E11" s="413"/>
      <c r="F11" s="413"/>
      <c r="G11" s="413"/>
      <c r="H11" s="414"/>
      <c r="I11" s="415"/>
      <c r="J11" s="416"/>
      <c r="K11" s="416"/>
      <c r="L11" s="416"/>
      <c r="M11" s="416"/>
      <c r="N11" s="417"/>
    </row>
    <row r="12" spans="1:14" ht="16.5" thickBot="1">
      <c r="A12" s="408"/>
      <c r="B12" s="415"/>
      <c r="C12" s="416"/>
      <c r="D12" s="416"/>
      <c r="E12" s="416"/>
      <c r="F12" s="416"/>
      <c r="G12" s="416"/>
      <c r="H12" s="417"/>
      <c r="I12" s="398" t="s">
        <v>677</v>
      </c>
      <c r="J12" s="399"/>
      <c r="K12" s="398" t="s">
        <v>679</v>
      </c>
      <c r="L12" s="399"/>
      <c r="M12" s="398" t="s">
        <v>742</v>
      </c>
      <c r="N12" s="399"/>
    </row>
    <row r="13" spans="1:14" ht="16.5" thickBot="1">
      <c r="A13" s="201">
        <v>100</v>
      </c>
      <c r="B13" s="418" t="s">
        <v>472</v>
      </c>
      <c r="C13" s="419"/>
      <c r="D13" s="419"/>
      <c r="E13" s="419"/>
      <c r="F13" s="419"/>
      <c r="G13" s="419"/>
      <c r="H13" s="420"/>
      <c r="I13" s="421">
        <f>I14+I15+I18++I19+I16+I17</f>
        <v>4946980.7799999993</v>
      </c>
      <c r="J13" s="422"/>
      <c r="K13" s="421">
        <f>K14+K15+K18++K19+K16</f>
        <v>4477856.38</v>
      </c>
      <c r="L13" s="422"/>
      <c r="M13" s="421">
        <f>M14+M15+M18++M19+M16</f>
        <v>4447856.38</v>
      </c>
      <c r="N13" s="422"/>
    </row>
    <row r="14" spans="1:14" ht="33" customHeight="1" thickBot="1">
      <c r="A14" s="199">
        <v>102</v>
      </c>
      <c r="B14" s="395" t="s">
        <v>479</v>
      </c>
      <c r="C14" s="396"/>
      <c r="D14" s="396"/>
      <c r="E14" s="396"/>
      <c r="F14" s="396"/>
      <c r="G14" s="396"/>
      <c r="H14" s="397"/>
      <c r="I14" s="398">
        <v>972305.48</v>
      </c>
      <c r="J14" s="399"/>
      <c r="K14" s="400">
        <v>972305.48</v>
      </c>
      <c r="L14" s="401"/>
      <c r="M14" s="400">
        <v>972305.48</v>
      </c>
      <c r="N14" s="401"/>
    </row>
    <row r="15" spans="1:14" ht="49.5" customHeight="1" thickBot="1">
      <c r="A15" s="200">
        <v>104</v>
      </c>
      <c r="B15" s="423" t="s">
        <v>480</v>
      </c>
      <c r="C15" s="424"/>
      <c r="D15" s="424"/>
      <c r="E15" s="424"/>
      <c r="F15" s="424"/>
      <c r="G15" s="424"/>
      <c r="H15" s="425"/>
      <c r="I15" s="426">
        <v>3217102.8</v>
      </c>
      <c r="J15" s="427"/>
      <c r="K15" s="400">
        <v>3159778.4</v>
      </c>
      <c r="L15" s="401"/>
      <c r="M15" s="400">
        <v>3129778.4</v>
      </c>
      <c r="N15" s="401"/>
    </row>
    <row r="16" spans="1:14" ht="16.5" thickBot="1">
      <c r="A16" s="200">
        <v>105</v>
      </c>
      <c r="B16" s="423" t="s">
        <v>296</v>
      </c>
      <c r="C16" s="424"/>
      <c r="D16" s="424"/>
      <c r="E16" s="424"/>
      <c r="F16" s="424"/>
      <c r="G16" s="424"/>
      <c r="H16" s="425"/>
      <c r="I16" s="400">
        <v>0</v>
      </c>
      <c r="J16" s="401"/>
      <c r="K16" s="400">
        <v>0</v>
      </c>
      <c r="L16" s="401"/>
      <c r="M16" s="400">
        <v>0</v>
      </c>
      <c r="N16" s="401"/>
    </row>
    <row r="17" spans="1:14" ht="16.5" thickBot="1">
      <c r="A17" s="200">
        <v>107</v>
      </c>
      <c r="B17" s="423" t="s">
        <v>678</v>
      </c>
      <c r="C17" s="424"/>
      <c r="D17" s="424"/>
      <c r="E17" s="424"/>
      <c r="F17" s="424"/>
      <c r="G17" s="424"/>
      <c r="H17" s="425"/>
      <c r="I17" s="400">
        <v>0</v>
      </c>
      <c r="J17" s="401"/>
      <c r="K17" s="400"/>
      <c r="L17" s="401"/>
      <c r="M17" s="400"/>
      <c r="N17" s="401"/>
    </row>
    <row r="18" spans="1:14" ht="16.5" thickBot="1">
      <c r="A18" s="199">
        <v>111</v>
      </c>
      <c r="B18" s="398" t="s">
        <v>481</v>
      </c>
      <c r="C18" s="428"/>
      <c r="D18" s="428"/>
      <c r="E18" s="428"/>
      <c r="F18" s="428"/>
      <c r="G18" s="428"/>
      <c r="H18" s="399"/>
      <c r="I18" s="400">
        <v>5000</v>
      </c>
      <c r="J18" s="401"/>
      <c r="K18" s="400">
        <v>5000</v>
      </c>
      <c r="L18" s="401"/>
      <c r="M18" s="400">
        <v>5000</v>
      </c>
      <c r="N18" s="401"/>
    </row>
    <row r="19" spans="1:14" ht="16.5" thickBot="1">
      <c r="A19" s="199">
        <v>113</v>
      </c>
      <c r="B19" s="398" t="s">
        <v>482</v>
      </c>
      <c r="C19" s="428"/>
      <c r="D19" s="428"/>
      <c r="E19" s="428"/>
      <c r="F19" s="428"/>
      <c r="G19" s="428"/>
      <c r="H19" s="399"/>
      <c r="I19" s="400">
        <v>752572.5</v>
      </c>
      <c r="J19" s="401"/>
      <c r="K19" s="400">
        <v>340772.5</v>
      </c>
      <c r="L19" s="401"/>
      <c r="M19" s="400">
        <v>340772.5</v>
      </c>
      <c r="N19" s="401"/>
    </row>
    <row r="20" spans="1:14" ht="16.5" thickBot="1">
      <c r="A20" s="201">
        <v>200</v>
      </c>
      <c r="B20" s="418" t="s">
        <v>473</v>
      </c>
      <c r="C20" s="419"/>
      <c r="D20" s="419"/>
      <c r="E20" s="419"/>
      <c r="F20" s="419"/>
      <c r="G20" s="419"/>
      <c r="H20" s="420"/>
      <c r="I20" s="421">
        <f>I21</f>
        <v>232400</v>
      </c>
      <c r="J20" s="422"/>
      <c r="K20" s="421">
        <f>K21</f>
        <v>234700</v>
      </c>
      <c r="L20" s="422"/>
      <c r="M20" s="421">
        <f>M21</f>
        <v>243500</v>
      </c>
      <c r="N20" s="422"/>
    </row>
    <row r="21" spans="1:14" ht="40.5" customHeight="1" thickBot="1">
      <c r="A21" s="199">
        <v>203</v>
      </c>
      <c r="B21" s="398" t="s">
        <v>483</v>
      </c>
      <c r="C21" s="428"/>
      <c r="D21" s="428"/>
      <c r="E21" s="428"/>
      <c r="F21" s="428"/>
      <c r="G21" s="428"/>
      <c r="H21" s="399"/>
      <c r="I21" s="400">
        <v>232400</v>
      </c>
      <c r="J21" s="401"/>
      <c r="K21" s="400">
        <v>234700</v>
      </c>
      <c r="L21" s="401"/>
      <c r="M21" s="400">
        <v>243500</v>
      </c>
      <c r="N21" s="401"/>
    </row>
    <row r="22" spans="1:14" ht="16.5" thickBot="1">
      <c r="A22" s="201">
        <v>300</v>
      </c>
      <c r="B22" s="429" t="s">
        <v>474</v>
      </c>
      <c r="C22" s="430"/>
      <c r="D22" s="430"/>
      <c r="E22" s="430"/>
      <c r="F22" s="430"/>
      <c r="G22" s="430"/>
      <c r="H22" s="431"/>
      <c r="I22" s="421">
        <f>I23+I24</f>
        <v>97247.41</v>
      </c>
      <c r="J22" s="422"/>
      <c r="K22" s="421">
        <f>K23+K24</f>
        <v>123230</v>
      </c>
      <c r="L22" s="422"/>
      <c r="M22" s="421">
        <f>M23+M24</f>
        <v>123230</v>
      </c>
      <c r="N22" s="422"/>
    </row>
    <row r="23" spans="1:14" ht="16.5" thickBot="1">
      <c r="A23" s="199">
        <v>309</v>
      </c>
      <c r="B23" s="395" t="s">
        <v>484</v>
      </c>
      <c r="C23" s="396"/>
      <c r="D23" s="396"/>
      <c r="E23" s="396"/>
      <c r="F23" s="396"/>
      <c r="G23" s="396"/>
      <c r="H23" s="397"/>
      <c r="I23" s="400">
        <v>25200</v>
      </c>
      <c r="J23" s="401"/>
      <c r="K23" s="400">
        <v>25200</v>
      </c>
      <c r="L23" s="401"/>
      <c r="M23" s="400">
        <v>25200</v>
      </c>
      <c r="N23" s="401"/>
    </row>
    <row r="24" spans="1:14" ht="16.5" thickBot="1">
      <c r="A24" s="199">
        <v>310</v>
      </c>
      <c r="B24" s="398" t="s">
        <v>486</v>
      </c>
      <c r="C24" s="428"/>
      <c r="D24" s="428"/>
      <c r="E24" s="428"/>
      <c r="F24" s="428"/>
      <c r="G24" s="428"/>
      <c r="H24" s="399"/>
      <c r="I24" s="426">
        <v>72047.41</v>
      </c>
      <c r="J24" s="427"/>
      <c r="K24" s="400">
        <v>98030</v>
      </c>
      <c r="L24" s="401"/>
      <c r="M24" s="400">
        <v>98030</v>
      </c>
      <c r="N24" s="401"/>
    </row>
    <row r="25" spans="1:14" ht="16.5" thickBot="1">
      <c r="A25" s="202">
        <v>400</v>
      </c>
      <c r="B25" s="418" t="s">
        <v>475</v>
      </c>
      <c r="C25" s="419"/>
      <c r="D25" s="419"/>
      <c r="E25" s="419"/>
      <c r="F25" s="419"/>
      <c r="G25" s="419"/>
      <c r="H25" s="420"/>
      <c r="I25" s="421">
        <f>I27+I26</f>
        <v>5572743.8300000001</v>
      </c>
      <c r="J25" s="422"/>
      <c r="K25" s="421">
        <f>K27</f>
        <v>3581207.71</v>
      </c>
      <c r="L25" s="422"/>
      <c r="M25" s="421">
        <f>M27</f>
        <v>1878661.64</v>
      </c>
      <c r="N25" s="422"/>
    </row>
    <row r="26" spans="1:14" ht="16.5" thickBot="1">
      <c r="A26" s="332">
        <v>405</v>
      </c>
      <c r="B26" s="390" t="s">
        <v>775</v>
      </c>
      <c r="C26" s="391"/>
      <c r="D26" s="391"/>
      <c r="E26" s="391"/>
      <c r="F26" s="391"/>
      <c r="G26" s="391"/>
      <c r="H26" s="392"/>
      <c r="I26" s="393">
        <v>1100000</v>
      </c>
      <c r="J26" s="394"/>
      <c r="K26" s="393">
        <v>0</v>
      </c>
      <c r="L26" s="394"/>
      <c r="M26" s="393">
        <v>0</v>
      </c>
      <c r="N26" s="394"/>
    </row>
    <row r="27" spans="1:14" ht="16.5" thickBot="1">
      <c r="A27" s="199">
        <v>409</v>
      </c>
      <c r="B27" s="398" t="s">
        <v>485</v>
      </c>
      <c r="C27" s="428"/>
      <c r="D27" s="428"/>
      <c r="E27" s="428"/>
      <c r="F27" s="428"/>
      <c r="G27" s="428"/>
      <c r="H27" s="399"/>
      <c r="I27" s="426">
        <v>4472743.83</v>
      </c>
      <c r="J27" s="427"/>
      <c r="K27" s="400">
        <v>3581207.71</v>
      </c>
      <c r="L27" s="401"/>
      <c r="M27" s="400">
        <v>1878661.64</v>
      </c>
      <c r="N27" s="401"/>
    </row>
    <row r="28" spans="1:14" ht="16.5" thickBot="1">
      <c r="A28" s="201">
        <v>500</v>
      </c>
      <c r="B28" s="418" t="s">
        <v>476</v>
      </c>
      <c r="C28" s="419"/>
      <c r="D28" s="419"/>
      <c r="E28" s="419"/>
      <c r="F28" s="419"/>
      <c r="G28" s="419"/>
      <c r="H28" s="420"/>
      <c r="I28" s="421">
        <f>I29+I30+I31+I32</f>
        <v>10608566.470000001</v>
      </c>
      <c r="J28" s="422"/>
      <c r="K28" s="421">
        <f>K29+K30+K31+K32</f>
        <v>3668397.4299999997</v>
      </c>
      <c r="L28" s="422"/>
      <c r="M28" s="421">
        <f>M29+M30+M31+M32</f>
        <v>3541237</v>
      </c>
      <c r="N28" s="422"/>
    </row>
    <row r="29" spans="1:14" ht="16.5" thickBot="1">
      <c r="A29" s="200">
        <v>501</v>
      </c>
      <c r="B29" s="398" t="s">
        <v>487</v>
      </c>
      <c r="C29" s="428"/>
      <c r="D29" s="428"/>
      <c r="E29" s="428"/>
      <c r="F29" s="428"/>
      <c r="G29" s="428"/>
      <c r="H29" s="399"/>
      <c r="I29" s="426">
        <v>1164851.1399999999</v>
      </c>
      <c r="J29" s="427"/>
      <c r="K29" s="426">
        <v>900315.25</v>
      </c>
      <c r="L29" s="427"/>
      <c r="M29" s="426">
        <v>780315.25</v>
      </c>
      <c r="N29" s="427"/>
    </row>
    <row r="30" spans="1:14" ht="16.5" thickBot="1">
      <c r="A30" s="199">
        <v>502</v>
      </c>
      <c r="B30" s="398" t="s">
        <v>488</v>
      </c>
      <c r="C30" s="428"/>
      <c r="D30" s="428"/>
      <c r="E30" s="428"/>
      <c r="F30" s="428"/>
      <c r="G30" s="428"/>
      <c r="H30" s="399"/>
      <c r="I30" s="400">
        <v>1116107.43</v>
      </c>
      <c r="J30" s="401"/>
      <c r="K30" s="400">
        <v>169684.75</v>
      </c>
      <c r="L30" s="401"/>
      <c r="M30" s="400">
        <v>169684.75</v>
      </c>
      <c r="N30" s="401"/>
    </row>
    <row r="31" spans="1:14" ht="16.5" thickBot="1">
      <c r="A31" s="200">
        <v>503</v>
      </c>
      <c r="B31" s="398" t="s">
        <v>489</v>
      </c>
      <c r="C31" s="428"/>
      <c r="D31" s="428"/>
      <c r="E31" s="428"/>
      <c r="F31" s="428"/>
      <c r="G31" s="428"/>
      <c r="H31" s="399"/>
      <c r="I31" s="426">
        <v>7594730.9000000004</v>
      </c>
      <c r="J31" s="427"/>
      <c r="K31" s="400">
        <v>1912160.43</v>
      </c>
      <c r="L31" s="401"/>
      <c r="M31" s="400">
        <v>1910000</v>
      </c>
      <c r="N31" s="401"/>
    </row>
    <row r="32" spans="1:14" ht="16.5" thickBot="1">
      <c r="A32" s="200">
        <v>505</v>
      </c>
      <c r="B32" s="398" t="s">
        <v>728</v>
      </c>
      <c r="C32" s="428"/>
      <c r="D32" s="428"/>
      <c r="E32" s="428"/>
      <c r="F32" s="428"/>
      <c r="G32" s="428"/>
      <c r="H32" s="399"/>
      <c r="I32" s="400">
        <v>732877</v>
      </c>
      <c r="J32" s="401"/>
      <c r="K32" s="400">
        <v>686237</v>
      </c>
      <c r="L32" s="401"/>
      <c r="M32" s="400">
        <v>681237</v>
      </c>
      <c r="N32" s="401"/>
    </row>
    <row r="33" spans="1:14" ht="16.5" thickBot="1">
      <c r="A33" s="201">
        <v>800</v>
      </c>
      <c r="B33" s="418" t="s">
        <v>477</v>
      </c>
      <c r="C33" s="419"/>
      <c r="D33" s="419"/>
      <c r="E33" s="419"/>
      <c r="F33" s="419"/>
      <c r="G33" s="419"/>
      <c r="H33" s="420"/>
      <c r="I33" s="421">
        <f>I34</f>
        <v>5432946.7999999998</v>
      </c>
      <c r="J33" s="422"/>
      <c r="K33" s="421">
        <f>K34</f>
        <v>4403832.4000000004</v>
      </c>
      <c r="L33" s="422"/>
      <c r="M33" s="421">
        <f>M34</f>
        <v>4377832.4000000004</v>
      </c>
      <c r="N33" s="422"/>
    </row>
    <row r="34" spans="1:14" ht="16.5" thickBot="1">
      <c r="A34" s="199">
        <v>801</v>
      </c>
      <c r="B34" s="398" t="s">
        <v>490</v>
      </c>
      <c r="C34" s="428"/>
      <c r="D34" s="428"/>
      <c r="E34" s="428"/>
      <c r="F34" s="428"/>
      <c r="G34" s="428"/>
      <c r="H34" s="399"/>
      <c r="I34" s="426">
        <v>5432946.7999999998</v>
      </c>
      <c r="J34" s="427"/>
      <c r="K34" s="400">
        <v>4403832.4000000004</v>
      </c>
      <c r="L34" s="401"/>
      <c r="M34" s="400">
        <v>4377832.4000000004</v>
      </c>
      <c r="N34" s="401"/>
    </row>
    <row r="35" spans="1:14" ht="16.5" thickBot="1">
      <c r="A35" s="202">
        <v>1000</v>
      </c>
      <c r="B35" s="418" t="s">
        <v>478</v>
      </c>
      <c r="C35" s="419"/>
      <c r="D35" s="419"/>
      <c r="E35" s="419"/>
      <c r="F35" s="419"/>
      <c r="G35" s="419"/>
      <c r="H35" s="420"/>
      <c r="I35" s="421">
        <f>I36</f>
        <v>206000</v>
      </c>
      <c r="J35" s="422"/>
      <c r="K35" s="421">
        <f>K36+K37</f>
        <v>206000</v>
      </c>
      <c r="L35" s="422"/>
      <c r="M35" s="421">
        <f>M36+M37</f>
        <v>206000</v>
      </c>
      <c r="N35" s="422"/>
    </row>
    <row r="36" spans="1:14" ht="16.5" thickBot="1">
      <c r="A36" s="199">
        <v>1001</v>
      </c>
      <c r="B36" s="398" t="s">
        <v>491</v>
      </c>
      <c r="C36" s="428"/>
      <c r="D36" s="428"/>
      <c r="E36" s="428"/>
      <c r="F36" s="428"/>
      <c r="G36" s="428"/>
      <c r="H36" s="399"/>
      <c r="I36" s="400">
        <v>206000</v>
      </c>
      <c r="J36" s="401"/>
      <c r="K36" s="400">
        <v>206000</v>
      </c>
      <c r="L36" s="401"/>
      <c r="M36" s="400">
        <v>206000</v>
      </c>
      <c r="N36" s="401"/>
    </row>
    <row r="37" spans="1:14" ht="16.5" thickBot="1">
      <c r="A37" s="199">
        <v>1004</v>
      </c>
      <c r="B37" s="398" t="s">
        <v>549</v>
      </c>
      <c r="C37" s="428"/>
      <c r="D37" s="428"/>
      <c r="E37" s="428"/>
      <c r="F37" s="428"/>
      <c r="G37" s="428"/>
      <c r="H37" s="399"/>
      <c r="I37" s="400">
        <v>0</v>
      </c>
      <c r="J37" s="401"/>
      <c r="K37" s="400">
        <v>0</v>
      </c>
      <c r="L37" s="401"/>
      <c r="M37" s="400">
        <v>0</v>
      </c>
      <c r="N37" s="401"/>
    </row>
    <row r="38" spans="1:14" ht="16.5" thickBot="1">
      <c r="A38" s="432" t="s">
        <v>67</v>
      </c>
      <c r="B38" s="433"/>
      <c r="C38" s="433"/>
      <c r="D38" s="433"/>
      <c r="E38" s="433"/>
      <c r="F38" s="433"/>
      <c r="G38" s="433"/>
      <c r="H38" s="434"/>
      <c r="I38" s="435">
        <f>I13+I20+I22+I25+I28+I33+I35</f>
        <v>27096885.290000003</v>
      </c>
      <c r="J38" s="436"/>
      <c r="K38" s="435">
        <f>K13+K20+K22+K25+K28+K33+K35</f>
        <v>16695223.92</v>
      </c>
      <c r="L38" s="436"/>
      <c r="M38" s="435">
        <f>M13+M20+M22+M25+M28+M33+M35</f>
        <v>14818317.42</v>
      </c>
      <c r="N38" s="436"/>
    </row>
  </sheetData>
  <mergeCells count="112">
    <mergeCell ref="B32:H32"/>
    <mergeCell ref="I32:J32"/>
    <mergeCell ref="K32:L32"/>
    <mergeCell ref="M32:N32"/>
    <mergeCell ref="K36:L36"/>
    <mergeCell ref="M36:N36"/>
    <mergeCell ref="B35:H35"/>
    <mergeCell ref="I35:J35"/>
    <mergeCell ref="B30:H30"/>
    <mergeCell ref="I30:J30"/>
    <mergeCell ref="K30:L30"/>
    <mergeCell ref="M30:N30"/>
    <mergeCell ref="B31:H31"/>
    <mergeCell ref="I31:J31"/>
    <mergeCell ref="K31:L31"/>
    <mergeCell ref="M31:N31"/>
    <mergeCell ref="B27:H27"/>
    <mergeCell ref="I27:J27"/>
    <mergeCell ref="K27:L27"/>
    <mergeCell ref="M27:N27"/>
    <mergeCell ref="A38:H38"/>
    <mergeCell ref="I38:J38"/>
    <mergeCell ref="K38:L38"/>
    <mergeCell ref="M38:N38"/>
    <mergeCell ref="B37:H37"/>
    <mergeCell ref="I37:J37"/>
    <mergeCell ref="K37:L37"/>
    <mergeCell ref="M37:N37"/>
    <mergeCell ref="B33:H33"/>
    <mergeCell ref="I33:J33"/>
    <mergeCell ref="K33:L33"/>
    <mergeCell ref="M33:N33"/>
    <mergeCell ref="B34:H34"/>
    <mergeCell ref="I34:J34"/>
    <mergeCell ref="K34:L34"/>
    <mergeCell ref="M34:N34"/>
    <mergeCell ref="B36:H36"/>
    <mergeCell ref="I36:J36"/>
    <mergeCell ref="K35:L35"/>
    <mergeCell ref="M35:N35"/>
    <mergeCell ref="B28:H28"/>
    <mergeCell ref="I28:J28"/>
    <mergeCell ref="K28:L28"/>
    <mergeCell ref="M28:N28"/>
    <mergeCell ref="B29:H29"/>
    <mergeCell ref="I29:J29"/>
    <mergeCell ref="K29:L29"/>
    <mergeCell ref="M29:N29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25:H25"/>
    <mergeCell ref="I25:J25"/>
    <mergeCell ref="K25:L25"/>
    <mergeCell ref="M25:N25"/>
    <mergeCell ref="B21:H21"/>
    <mergeCell ref="I21:J21"/>
    <mergeCell ref="K21:L21"/>
    <mergeCell ref="M21:N21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26:H26"/>
    <mergeCell ref="I26:J26"/>
    <mergeCell ref="K26:L26"/>
    <mergeCell ref="M26:N26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6:H16"/>
    <mergeCell ref="I16:J16"/>
    <mergeCell ref="K16:L16"/>
    <mergeCell ref="M16:N16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K10" sqref="K1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02" t="s">
        <v>763</v>
      </c>
      <c r="F1" s="402"/>
      <c r="G1" s="402"/>
      <c r="H1" s="402"/>
    </row>
    <row r="2" spans="2:8">
      <c r="E2" s="402"/>
      <c r="F2" s="402"/>
      <c r="G2" s="402"/>
      <c r="H2" s="402"/>
    </row>
    <row r="3" spans="2:8">
      <c r="E3" s="402"/>
      <c r="F3" s="402"/>
      <c r="G3" s="402"/>
      <c r="H3" s="402"/>
    </row>
    <row r="4" spans="2:8">
      <c r="E4" s="402"/>
      <c r="F4" s="402"/>
      <c r="G4" s="402"/>
      <c r="H4" s="402"/>
    </row>
    <row r="6" spans="2:8">
      <c r="B6" s="133"/>
      <c r="C6" s="490" t="s">
        <v>5</v>
      </c>
      <c r="D6" s="490"/>
      <c r="E6" s="490"/>
      <c r="F6" s="133"/>
    </row>
    <row r="7" spans="2:8" ht="15.75" customHeight="1">
      <c r="B7" s="493" t="s">
        <v>750</v>
      </c>
      <c r="C7" s="493"/>
      <c r="D7" s="493"/>
      <c r="E7" s="493"/>
      <c r="F7" s="493"/>
      <c r="G7" s="493"/>
      <c r="H7" s="493"/>
    </row>
    <row r="8" spans="2:8">
      <c r="B8" s="493"/>
      <c r="C8" s="493"/>
      <c r="D8" s="493"/>
      <c r="E8" s="493"/>
      <c r="F8" s="493"/>
      <c r="G8" s="493"/>
      <c r="H8" s="493"/>
    </row>
    <row r="9" spans="2:8">
      <c r="B9" s="493"/>
      <c r="C9" s="493"/>
      <c r="D9" s="493"/>
      <c r="E9" s="493"/>
      <c r="F9" s="493"/>
      <c r="G9" s="493"/>
      <c r="H9" s="493"/>
    </row>
    <row r="10" spans="2:8" ht="16.5" thickBot="1"/>
    <row r="11" spans="2:8" ht="16.5" thickBot="1">
      <c r="B11" s="443" t="s">
        <v>14</v>
      </c>
      <c r="C11" s="491"/>
      <c r="D11" s="440"/>
      <c r="E11" s="398" t="s">
        <v>178</v>
      </c>
      <c r="F11" s="428"/>
      <c r="G11" s="399"/>
    </row>
    <row r="12" spans="2:8" ht="16.5" thickBot="1">
      <c r="B12" s="445"/>
      <c r="C12" s="492"/>
      <c r="D12" s="442"/>
      <c r="E12" s="242" t="s">
        <v>640</v>
      </c>
      <c r="F12" s="243" t="s">
        <v>675</v>
      </c>
      <c r="G12" s="243" t="s">
        <v>742</v>
      </c>
    </row>
    <row r="13" spans="2:8" ht="18.75" customHeight="1">
      <c r="B13" s="464" t="s">
        <v>6</v>
      </c>
      <c r="C13" s="473"/>
      <c r="D13" s="474"/>
      <c r="E13" s="437">
        <v>0</v>
      </c>
      <c r="F13" s="440">
        <v>0</v>
      </c>
      <c r="G13" s="437">
        <v>0</v>
      </c>
    </row>
    <row r="14" spans="2:8" ht="22.5" customHeight="1">
      <c r="B14" s="475"/>
      <c r="C14" s="476"/>
      <c r="D14" s="477"/>
      <c r="E14" s="438"/>
      <c r="F14" s="441"/>
      <c r="G14" s="438"/>
    </row>
    <row r="15" spans="2:8" ht="16.5" customHeight="1" thickBot="1">
      <c r="B15" s="478"/>
      <c r="C15" s="479"/>
      <c r="D15" s="480"/>
      <c r="E15" s="439"/>
      <c r="F15" s="442"/>
      <c r="G15" s="439"/>
    </row>
    <row r="16" spans="2:8" ht="18.75" customHeight="1">
      <c r="B16" s="464" t="s">
        <v>595</v>
      </c>
      <c r="C16" s="465"/>
      <c r="D16" s="466"/>
      <c r="E16" s="437"/>
      <c r="F16" s="440">
        <v>0</v>
      </c>
      <c r="G16" s="437">
        <v>0</v>
      </c>
    </row>
    <row r="17" spans="2:7">
      <c r="B17" s="467"/>
      <c r="C17" s="468"/>
      <c r="D17" s="469"/>
      <c r="E17" s="438"/>
      <c r="F17" s="441"/>
      <c r="G17" s="438"/>
    </row>
    <row r="18" spans="2:7" ht="16.5" thickBot="1">
      <c r="B18" s="470"/>
      <c r="C18" s="471"/>
      <c r="D18" s="472"/>
      <c r="E18" s="439"/>
      <c r="F18" s="442"/>
      <c r="G18" s="439"/>
    </row>
    <row r="19" spans="2:7" ht="18.75" customHeight="1">
      <c r="B19" s="464" t="s">
        <v>596</v>
      </c>
      <c r="C19" s="473"/>
      <c r="D19" s="474"/>
      <c r="E19" s="443">
        <v>0</v>
      </c>
      <c r="F19" s="437">
        <v>0</v>
      </c>
      <c r="G19" s="437">
        <v>0</v>
      </c>
    </row>
    <row r="20" spans="2:7">
      <c r="B20" s="475"/>
      <c r="C20" s="476"/>
      <c r="D20" s="477"/>
      <c r="E20" s="444"/>
      <c r="F20" s="438"/>
      <c r="G20" s="438"/>
    </row>
    <row r="21" spans="2:7" ht="16.5" thickBot="1">
      <c r="B21" s="478"/>
      <c r="C21" s="479"/>
      <c r="D21" s="480"/>
      <c r="E21" s="445"/>
      <c r="F21" s="439"/>
      <c r="G21" s="439"/>
    </row>
    <row r="22" spans="2:7" ht="18.75" customHeight="1">
      <c r="B22" s="446" t="s">
        <v>597</v>
      </c>
      <c r="C22" s="447"/>
      <c r="D22" s="448"/>
      <c r="E22" s="443">
        <v>0</v>
      </c>
      <c r="F22" s="437">
        <v>0</v>
      </c>
      <c r="G22" s="437">
        <v>0</v>
      </c>
    </row>
    <row r="23" spans="2:7">
      <c r="B23" s="449"/>
      <c r="C23" s="450"/>
      <c r="D23" s="451"/>
      <c r="E23" s="444"/>
      <c r="F23" s="438"/>
      <c r="G23" s="438"/>
    </row>
    <row r="24" spans="2:7" ht="16.5" thickBot="1">
      <c r="B24" s="452"/>
      <c r="C24" s="453"/>
      <c r="D24" s="454"/>
      <c r="E24" s="445"/>
      <c r="F24" s="439"/>
      <c r="G24" s="439"/>
    </row>
    <row r="25" spans="2:7">
      <c r="B25" s="481" t="s">
        <v>514</v>
      </c>
      <c r="C25" s="482"/>
      <c r="D25" s="483"/>
      <c r="E25" s="437">
        <v>0</v>
      </c>
      <c r="F25" s="437">
        <v>0</v>
      </c>
      <c r="G25" s="437">
        <v>0</v>
      </c>
    </row>
    <row r="26" spans="2:7">
      <c r="B26" s="484"/>
      <c r="C26" s="485"/>
      <c r="D26" s="486"/>
      <c r="E26" s="438"/>
      <c r="F26" s="438"/>
      <c r="G26" s="438"/>
    </row>
    <row r="27" spans="2:7" ht="16.5" thickBot="1">
      <c r="B27" s="487"/>
      <c r="C27" s="488"/>
      <c r="D27" s="489"/>
      <c r="E27" s="439"/>
      <c r="F27" s="439"/>
      <c r="G27" s="439"/>
    </row>
    <row r="28" spans="2:7" ht="18.75" customHeight="1">
      <c r="B28" s="446" t="s">
        <v>515</v>
      </c>
      <c r="C28" s="447"/>
      <c r="D28" s="448"/>
      <c r="E28" s="437">
        <v>0</v>
      </c>
      <c r="F28" s="440">
        <v>0</v>
      </c>
      <c r="G28" s="437">
        <v>0</v>
      </c>
    </row>
    <row r="29" spans="2:7">
      <c r="B29" s="449"/>
      <c r="C29" s="450"/>
      <c r="D29" s="451"/>
      <c r="E29" s="438"/>
      <c r="F29" s="441"/>
      <c r="G29" s="438"/>
    </row>
    <row r="30" spans="2:7" ht="16.5" thickBot="1">
      <c r="B30" s="452"/>
      <c r="C30" s="453"/>
      <c r="D30" s="454"/>
      <c r="E30" s="439"/>
      <c r="F30" s="442"/>
      <c r="G30" s="439"/>
    </row>
    <row r="31" spans="2:7" ht="18.75" customHeight="1">
      <c r="B31" s="464" t="s">
        <v>7</v>
      </c>
      <c r="C31" s="473"/>
      <c r="D31" s="474"/>
      <c r="E31" s="437">
        <v>0</v>
      </c>
      <c r="F31" s="437">
        <v>0</v>
      </c>
      <c r="G31" s="437">
        <v>0</v>
      </c>
    </row>
    <row r="32" spans="2:7">
      <c r="B32" s="475"/>
      <c r="C32" s="476"/>
      <c r="D32" s="477"/>
      <c r="E32" s="438"/>
      <c r="F32" s="438"/>
      <c r="G32" s="438"/>
    </row>
    <row r="33" spans="2:7" ht="16.5" thickBot="1">
      <c r="B33" s="478"/>
      <c r="C33" s="479"/>
      <c r="D33" s="480"/>
      <c r="E33" s="439"/>
      <c r="F33" s="439"/>
      <c r="G33" s="439"/>
    </row>
    <row r="34" spans="2:7">
      <c r="B34" s="446" t="s">
        <v>8</v>
      </c>
      <c r="C34" s="447"/>
      <c r="D34" s="448"/>
      <c r="E34" s="437">
        <v>0</v>
      </c>
      <c r="F34" s="437">
        <v>0</v>
      </c>
      <c r="G34" s="437">
        <v>0</v>
      </c>
    </row>
    <row r="35" spans="2:7">
      <c r="B35" s="449"/>
      <c r="C35" s="450"/>
      <c r="D35" s="451"/>
      <c r="E35" s="438"/>
      <c r="F35" s="438"/>
      <c r="G35" s="438"/>
    </row>
    <row r="36" spans="2:7" ht="16.5" thickBot="1">
      <c r="B36" s="452"/>
      <c r="C36" s="453"/>
      <c r="D36" s="454"/>
      <c r="E36" s="439"/>
      <c r="F36" s="439"/>
      <c r="G36" s="439"/>
    </row>
    <row r="37" spans="2:7" ht="18.75" customHeight="1">
      <c r="B37" s="455" t="s">
        <v>598</v>
      </c>
      <c r="C37" s="456"/>
      <c r="D37" s="457"/>
      <c r="E37" s="437">
        <v>0</v>
      </c>
      <c r="F37" s="437">
        <v>0</v>
      </c>
      <c r="G37" s="437">
        <v>0</v>
      </c>
    </row>
    <row r="38" spans="2:7">
      <c r="B38" s="458"/>
      <c r="C38" s="459"/>
      <c r="D38" s="460"/>
      <c r="E38" s="438"/>
      <c r="F38" s="438"/>
      <c r="G38" s="438"/>
    </row>
    <row r="39" spans="2:7" ht="16.5" thickBot="1">
      <c r="B39" s="461"/>
      <c r="C39" s="462"/>
      <c r="D39" s="463"/>
      <c r="E39" s="439"/>
      <c r="F39" s="439"/>
      <c r="G39" s="439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topLeftCell="A4" workbookViewId="0">
      <selection activeCell="I17" sqref="I17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521</v>
      </c>
    </row>
    <row r="2" spans="1:7">
      <c r="G2" s="1" t="s">
        <v>199</v>
      </c>
    </row>
    <row r="3" spans="1:7">
      <c r="G3" s="1" t="s">
        <v>154</v>
      </c>
    </row>
    <row r="4" spans="1:7">
      <c r="F4" s="383" t="s">
        <v>764</v>
      </c>
      <c r="G4" s="383"/>
    </row>
    <row r="5" spans="1:7">
      <c r="A5" s="1"/>
    </row>
    <row r="6" spans="1:7">
      <c r="A6" s="36"/>
    </row>
    <row r="7" spans="1:7" ht="32.25" customHeight="1">
      <c r="A7" s="361" t="s">
        <v>751</v>
      </c>
      <c r="B7" s="361"/>
      <c r="C7" s="361"/>
      <c r="D7" s="361"/>
      <c r="E7" s="361"/>
      <c r="F7" s="361"/>
      <c r="G7" s="361"/>
    </row>
    <row r="8" spans="1:7">
      <c r="A8" s="12"/>
    </row>
    <row r="9" spans="1:7" ht="31.5" customHeight="1">
      <c r="A9" s="499" t="s">
        <v>752</v>
      </c>
      <c r="B9" s="499"/>
      <c r="C9" s="499"/>
      <c r="D9" s="499"/>
      <c r="E9" s="499"/>
      <c r="F9" s="499"/>
      <c r="G9" s="499"/>
    </row>
    <row r="10" spans="1:7" ht="16.5" thickBot="1">
      <c r="A10" s="36"/>
    </row>
    <row r="11" spans="1:7" ht="77.25" customHeight="1">
      <c r="A11" s="511" t="s">
        <v>9</v>
      </c>
      <c r="B11" s="511" t="s">
        <v>16</v>
      </c>
      <c r="C11" s="511" t="s">
        <v>17</v>
      </c>
      <c r="D11" s="514" t="s">
        <v>516</v>
      </c>
      <c r="E11" s="511" t="s">
        <v>18</v>
      </c>
      <c r="F11" s="511" t="s">
        <v>19</v>
      </c>
      <c r="G11" s="511" t="s">
        <v>11</v>
      </c>
    </row>
    <row r="12" spans="1:7" ht="16.5" thickBot="1">
      <c r="A12" s="512"/>
      <c r="B12" s="512"/>
      <c r="C12" s="512"/>
      <c r="D12" s="515"/>
      <c r="E12" s="512"/>
      <c r="F12" s="512"/>
      <c r="G12" s="513"/>
    </row>
    <row r="13" spans="1:7" ht="16.5" thickBot="1">
      <c r="A13" s="503"/>
      <c r="B13" s="504"/>
      <c r="C13" s="504"/>
      <c r="D13" s="504"/>
      <c r="E13" s="504"/>
      <c r="F13" s="504"/>
      <c r="G13" s="505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99" t="s">
        <v>753</v>
      </c>
      <c r="B15" s="499"/>
      <c r="C15" s="499"/>
      <c r="D15" s="499"/>
      <c r="E15" s="499"/>
      <c r="F15" s="499"/>
      <c r="G15" s="499"/>
    </row>
    <row r="16" spans="1:7" ht="16.5" thickBot="1">
      <c r="A16" s="36"/>
    </row>
    <row r="17" spans="1:7" ht="81.75" customHeight="1" thickBot="1">
      <c r="A17" s="363" t="s">
        <v>12</v>
      </c>
      <c r="B17" s="506"/>
      <c r="C17" s="506"/>
      <c r="D17" s="507"/>
      <c r="E17" s="516" t="s">
        <v>517</v>
      </c>
      <c r="F17" s="516"/>
      <c r="G17" s="517"/>
    </row>
    <row r="18" spans="1:7" ht="16.5" thickBot="1">
      <c r="A18" s="508"/>
      <c r="B18" s="509"/>
      <c r="C18" s="509"/>
      <c r="D18" s="510"/>
      <c r="E18" s="132">
        <v>2021</v>
      </c>
      <c r="F18" s="132">
        <v>2022</v>
      </c>
      <c r="G18" s="132">
        <v>2023</v>
      </c>
    </row>
    <row r="19" spans="1:7" ht="47.25" customHeight="1" thickBot="1">
      <c r="A19" s="365" t="s">
        <v>13</v>
      </c>
      <c r="B19" s="366"/>
      <c r="C19" s="366"/>
      <c r="D19" s="367"/>
      <c r="E19" s="132">
        <v>0</v>
      </c>
      <c r="F19" s="132">
        <v>0</v>
      </c>
      <c r="G19" s="132">
        <v>0</v>
      </c>
    </row>
    <row r="20" spans="1:7">
      <c r="A20" s="43"/>
    </row>
    <row r="21" spans="1:7" ht="30.75" customHeight="1">
      <c r="A21" s="361"/>
      <c r="B21" s="361"/>
      <c r="C21" s="361"/>
      <c r="D21" s="361"/>
      <c r="E21" s="361"/>
      <c r="F21" s="361"/>
      <c r="G21" s="361"/>
    </row>
    <row r="22" spans="1:7">
      <c r="A22" s="36"/>
    </row>
    <row r="23" spans="1:7" ht="18" customHeight="1">
      <c r="A23" s="496"/>
      <c r="B23" s="496"/>
      <c r="C23" s="496"/>
      <c r="D23" s="496"/>
    </row>
    <row r="24" spans="1:7">
      <c r="A24" s="496"/>
      <c r="B24" s="496"/>
      <c r="C24" s="496"/>
      <c r="D24" s="496"/>
    </row>
    <row r="25" spans="1:7">
      <c r="A25" s="496"/>
      <c r="B25" s="496"/>
      <c r="C25" s="496"/>
      <c r="D25" s="496"/>
    </row>
    <row r="26" spans="1:7" ht="68.25" customHeight="1">
      <c r="A26" s="494"/>
      <c r="B26" s="494"/>
      <c r="C26" s="494"/>
      <c r="D26" s="494"/>
    </row>
    <row r="27" spans="1:7" ht="26.25" customHeight="1">
      <c r="A27" s="495"/>
      <c r="B27" s="495"/>
      <c r="C27" s="495"/>
      <c r="D27" s="495"/>
    </row>
    <row r="28" spans="1:7">
      <c r="A28" s="495"/>
      <c r="B28" s="495"/>
      <c r="C28" s="495"/>
      <c r="D28" s="495"/>
    </row>
    <row r="29" spans="1:7" ht="39.75" customHeight="1">
      <c r="A29" s="494"/>
      <c r="B29" s="494"/>
      <c r="C29" s="494"/>
      <c r="D29" s="494"/>
    </row>
    <row r="30" spans="1:7">
      <c r="A30" s="495"/>
      <c r="B30" s="495"/>
      <c r="C30" s="495"/>
      <c r="D30" s="495"/>
    </row>
    <row r="31" spans="1:7" ht="22.5" customHeight="1">
      <c r="A31" s="494"/>
      <c r="B31" s="494"/>
      <c r="C31" s="494"/>
      <c r="D31" s="494"/>
    </row>
    <row r="32" spans="1:7" ht="26.25" customHeight="1">
      <c r="A32" s="495"/>
      <c r="B32" s="495"/>
      <c r="C32" s="495"/>
      <c r="D32" s="495"/>
    </row>
    <row r="33" spans="1:7">
      <c r="A33" s="495"/>
      <c r="B33" s="495"/>
      <c r="C33" s="495"/>
      <c r="D33" s="495"/>
    </row>
    <row r="34" spans="1:7" ht="62.25" customHeight="1">
      <c r="A34" s="494"/>
      <c r="B34" s="494"/>
      <c r="C34" s="494"/>
      <c r="D34" s="494"/>
    </row>
    <row r="35" spans="1:7" ht="41.25" customHeight="1">
      <c r="A35" s="495"/>
      <c r="B35" s="495"/>
      <c r="C35" s="495"/>
      <c r="D35" s="495"/>
    </row>
    <row r="36" spans="1:7">
      <c r="A36" s="43"/>
    </row>
    <row r="37" spans="1:7">
      <c r="A37" s="497"/>
      <c r="B37" s="497"/>
      <c r="C37" s="497"/>
      <c r="D37" s="497"/>
      <c r="E37" s="497"/>
      <c r="F37" s="497"/>
      <c r="G37" s="497"/>
    </row>
    <row r="38" spans="1:7" ht="30.75" customHeight="1">
      <c r="A38" s="361"/>
      <c r="B38" s="361"/>
      <c r="C38" s="361"/>
      <c r="D38" s="361"/>
      <c r="E38" s="361"/>
      <c r="F38" s="361"/>
      <c r="G38" s="361"/>
    </row>
    <row r="39" spans="1:7">
      <c r="A39" s="43"/>
    </row>
    <row r="40" spans="1:7" ht="32.25" customHeight="1">
      <c r="A40" s="499"/>
      <c r="B40" s="499"/>
      <c r="C40" s="499"/>
      <c r="D40" s="499"/>
      <c r="E40" s="499"/>
      <c r="F40" s="499"/>
      <c r="G40" s="499"/>
    </row>
    <row r="41" spans="1:7">
      <c r="A41" s="36"/>
    </row>
    <row r="42" spans="1:7" ht="51.75" customHeight="1">
      <c r="A42" s="498"/>
      <c r="B42" s="498"/>
      <c r="C42" s="498"/>
      <c r="D42" s="134"/>
      <c r="E42" s="498"/>
      <c r="F42" s="498"/>
      <c r="G42" s="498"/>
    </row>
    <row r="43" spans="1:7">
      <c r="A43" s="498"/>
      <c r="B43" s="498"/>
      <c r="C43" s="498"/>
      <c r="D43" s="134"/>
      <c r="E43" s="498"/>
      <c r="F43" s="498"/>
      <c r="G43" s="498"/>
    </row>
    <row r="44" spans="1:7">
      <c r="A44" s="500"/>
      <c r="B44" s="500"/>
      <c r="C44" s="500"/>
      <c r="D44" s="500"/>
      <c r="E44" s="500"/>
      <c r="F44" s="500"/>
      <c r="G44" s="500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99"/>
      <c r="B46" s="499"/>
      <c r="C46" s="499"/>
      <c r="D46" s="499"/>
      <c r="E46" s="499"/>
      <c r="F46" s="499"/>
      <c r="G46" s="499"/>
    </row>
    <row r="47" spans="1:7">
      <c r="A47" s="43"/>
    </row>
    <row r="48" spans="1:7" ht="87.75" customHeight="1">
      <c r="A48" s="496"/>
      <c r="B48" s="496"/>
      <c r="C48" s="496"/>
      <c r="D48" s="496"/>
      <c r="E48" s="136"/>
    </row>
    <row r="49" spans="1:7" ht="15.75" customHeight="1">
      <c r="A49" s="496"/>
      <c r="B49" s="496"/>
      <c r="C49" s="496"/>
      <c r="D49" s="496"/>
      <c r="E49" s="136"/>
    </row>
    <row r="50" spans="1:7" ht="30" customHeight="1">
      <c r="A50" s="496"/>
      <c r="B50" s="496"/>
      <c r="C50" s="496"/>
      <c r="D50" s="496"/>
      <c r="E50" s="136"/>
    </row>
    <row r="51" spans="1:7">
      <c r="A51" s="43"/>
    </row>
    <row r="52" spans="1:7">
      <c r="A52" s="497"/>
      <c r="B52" s="497"/>
      <c r="C52" s="497"/>
      <c r="D52" s="497"/>
      <c r="E52" s="497"/>
      <c r="F52" s="497"/>
      <c r="G52" s="497"/>
    </row>
    <row r="53" spans="1:7" ht="30.75" customHeight="1">
      <c r="A53" s="502"/>
      <c r="B53" s="502"/>
      <c r="C53" s="502"/>
      <c r="D53" s="502"/>
      <c r="E53" s="502"/>
      <c r="F53" s="502"/>
      <c r="G53" s="502"/>
    </row>
    <row r="54" spans="1:7">
      <c r="A54" s="43"/>
    </row>
    <row r="55" spans="1:7" ht="89.25" customHeight="1">
      <c r="A55" s="498"/>
      <c r="B55" s="498"/>
      <c r="C55" s="498"/>
      <c r="D55" s="498"/>
    </row>
    <row r="56" spans="1:7">
      <c r="A56" s="137"/>
      <c r="B56" s="138"/>
      <c r="C56" s="137"/>
      <c r="D56" s="138"/>
    </row>
    <row r="57" spans="1:7">
      <c r="A57" s="135"/>
      <c r="B57" s="138"/>
      <c r="C57" s="135"/>
      <c r="D57" s="139"/>
    </row>
    <row r="58" spans="1:7">
      <c r="A58" s="137"/>
      <c r="B58" s="138"/>
      <c r="C58" s="137"/>
      <c r="D58" s="138"/>
    </row>
    <row r="59" spans="1:7">
      <c r="A59" s="135"/>
      <c r="B59" s="138"/>
      <c r="C59" s="135"/>
      <c r="D59" s="139"/>
    </row>
    <row r="60" spans="1:7">
      <c r="A60" s="135"/>
      <c r="B60" s="138"/>
      <c r="C60" s="135"/>
      <c r="D60" s="139"/>
    </row>
    <row r="61" spans="1:7">
      <c r="A61" s="135"/>
      <c r="B61" s="138"/>
      <c r="C61" s="135"/>
      <c r="D61" s="138"/>
    </row>
    <row r="62" spans="1:7">
      <c r="A62" s="135"/>
      <c r="B62" s="138"/>
      <c r="C62" s="135"/>
      <c r="D62" s="139"/>
    </row>
    <row r="63" spans="1:7">
      <c r="A63" s="137"/>
      <c r="B63" s="138"/>
      <c r="C63" s="137"/>
      <c r="D63" s="139"/>
    </row>
    <row r="64" spans="1:7">
      <c r="A64" s="135"/>
      <c r="B64" s="138"/>
      <c r="C64" s="135"/>
      <c r="D64" s="139"/>
    </row>
    <row r="65" spans="1:7">
      <c r="A65" s="135"/>
      <c r="B65" s="138"/>
      <c r="C65" s="135"/>
      <c r="D65" s="139"/>
    </row>
    <row r="66" spans="1:7">
      <c r="A66" s="135"/>
      <c r="B66" s="138"/>
      <c r="C66" s="135"/>
      <c r="D66" s="138"/>
    </row>
    <row r="67" spans="1:7">
      <c r="A67" s="135"/>
      <c r="B67" s="138"/>
      <c r="C67" s="135"/>
      <c r="D67" s="139"/>
    </row>
    <row r="68" spans="1:7">
      <c r="A68" s="137"/>
      <c r="B68" s="138"/>
      <c r="C68" s="137"/>
      <c r="D68" s="138"/>
    </row>
    <row r="69" spans="1:7">
      <c r="A69" s="43" t="s">
        <v>15</v>
      </c>
    </row>
    <row r="70" spans="1:7">
      <c r="A70" s="497"/>
      <c r="B70" s="497"/>
      <c r="C70" s="497"/>
      <c r="D70" s="497"/>
      <c r="E70" s="497"/>
      <c r="F70" s="497"/>
      <c r="G70" s="497"/>
    </row>
    <row r="71" spans="1:7" ht="33" customHeight="1">
      <c r="A71" s="502"/>
      <c r="B71" s="502"/>
      <c r="C71" s="502"/>
      <c r="D71" s="502"/>
      <c r="E71" s="502"/>
      <c r="F71" s="502"/>
      <c r="G71" s="502"/>
    </row>
    <row r="72" spans="1:7">
      <c r="A72" s="45"/>
    </row>
    <row r="73" spans="1:7" ht="89.25" customHeight="1">
      <c r="A73" s="498"/>
      <c r="B73" s="498"/>
      <c r="C73" s="498"/>
      <c r="D73" s="498"/>
    </row>
    <row r="74" spans="1:7">
      <c r="A74" s="137"/>
      <c r="B74" s="138"/>
      <c r="C74" s="137"/>
      <c r="D74" s="138"/>
    </row>
    <row r="75" spans="1:7">
      <c r="A75" s="135"/>
      <c r="B75" s="139"/>
      <c r="C75" s="135"/>
      <c r="D75" s="139"/>
    </row>
    <row r="76" spans="1:7">
      <c r="A76" s="137"/>
      <c r="B76" s="138"/>
      <c r="C76" s="137"/>
      <c r="D76" s="138"/>
    </row>
    <row r="77" spans="1:7">
      <c r="A77" s="135"/>
      <c r="B77" s="139"/>
      <c r="C77" s="135"/>
      <c r="D77" s="139"/>
    </row>
    <row r="78" spans="1:7">
      <c r="A78" s="135"/>
      <c r="B78" s="138"/>
      <c r="C78" s="135"/>
      <c r="D78" s="139"/>
    </row>
    <row r="79" spans="1:7">
      <c r="A79" s="135"/>
      <c r="B79" s="138"/>
      <c r="C79" s="135"/>
      <c r="D79" s="138"/>
    </row>
    <row r="80" spans="1:7">
      <c r="A80" s="135"/>
      <c r="B80" s="139"/>
      <c r="C80" s="135"/>
      <c r="D80" s="139"/>
    </row>
    <row r="81" spans="1:7">
      <c r="A81" s="137"/>
      <c r="B81" s="138"/>
      <c r="C81" s="137"/>
      <c r="D81" s="139"/>
    </row>
    <row r="82" spans="1:7">
      <c r="A82" s="135"/>
      <c r="B82" s="139"/>
      <c r="C82" s="135"/>
      <c r="D82" s="139"/>
    </row>
    <row r="83" spans="1:7">
      <c r="A83" s="135"/>
      <c r="B83" s="138"/>
      <c r="C83" s="135"/>
      <c r="D83" s="139"/>
    </row>
    <row r="84" spans="1:7">
      <c r="A84" s="135"/>
      <c r="B84" s="138"/>
      <c r="C84" s="135"/>
      <c r="D84" s="138"/>
    </row>
    <row r="85" spans="1:7">
      <c r="A85" s="135"/>
      <c r="B85" s="139"/>
      <c r="C85" s="135"/>
      <c r="D85" s="139"/>
    </row>
    <row r="86" spans="1:7">
      <c r="A86" s="137"/>
      <c r="B86" s="138"/>
      <c r="C86" s="137"/>
      <c r="D86" s="138"/>
    </row>
    <row r="87" spans="1:7">
      <c r="A87" s="43"/>
    </row>
    <row r="88" spans="1:7">
      <c r="A88" s="497"/>
      <c r="B88" s="497"/>
      <c r="C88" s="497"/>
      <c r="D88" s="497"/>
      <c r="E88" s="497"/>
      <c r="F88" s="497"/>
      <c r="G88" s="497"/>
    </row>
    <row r="89" spans="1:7" ht="31.5" customHeight="1">
      <c r="A89" s="501"/>
      <c r="B89" s="501"/>
      <c r="C89" s="501"/>
      <c r="D89" s="501"/>
      <c r="E89" s="501"/>
      <c r="F89" s="501"/>
      <c r="G89" s="501"/>
    </row>
    <row r="90" spans="1:7">
      <c r="A90" s="45"/>
    </row>
    <row r="91" spans="1:7" ht="89.25" customHeight="1">
      <c r="A91" s="498"/>
      <c r="B91" s="498"/>
      <c r="C91" s="498"/>
      <c r="D91" s="498"/>
    </row>
    <row r="92" spans="1:7">
      <c r="A92" s="137"/>
      <c r="B92" s="138"/>
      <c r="C92" s="137"/>
      <c r="D92" s="138"/>
    </row>
    <row r="93" spans="1:7">
      <c r="A93" s="135"/>
      <c r="B93" s="139"/>
      <c r="C93" s="135"/>
      <c r="D93" s="139"/>
    </row>
    <row r="94" spans="1:7">
      <c r="A94" s="137"/>
      <c r="B94" s="138"/>
      <c r="C94" s="137"/>
      <c r="D94" s="138"/>
    </row>
    <row r="95" spans="1:7">
      <c r="A95" s="135"/>
      <c r="B95" s="139"/>
      <c r="C95" s="135"/>
      <c r="D95" s="139"/>
    </row>
    <row r="96" spans="1:7">
      <c r="A96" s="135"/>
      <c r="B96" s="138"/>
      <c r="C96" s="135"/>
      <c r="D96" s="139"/>
    </row>
    <row r="97" spans="1:4">
      <c r="A97" s="135"/>
      <c r="B97" s="138"/>
      <c r="C97" s="135"/>
      <c r="D97" s="138"/>
    </row>
    <row r="98" spans="1:4">
      <c r="A98" s="135"/>
      <c r="B98" s="139"/>
      <c r="C98" s="135"/>
      <c r="D98" s="139"/>
    </row>
    <row r="99" spans="1:4">
      <c r="A99" s="137"/>
      <c r="B99" s="138"/>
      <c r="C99" s="137"/>
      <c r="D99" s="139"/>
    </row>
    <row r="100" spans="1:4">
      <c r="A100" s="135"/>
      <c r="B100" s="139"/>
      <c r="C100" s="135"/>
      <c r="D100" s="139"/>
    </row>
    <row r="101" spans="1:4">
      <c r="A101" s="135"/>
      <c r="B101" s="138"/>
      <c r="C101" s="135"/>
      <c r="D101" s="139"/>
    </row>
    <row r="102" spans="1:4">
      <c r="A102" s="135"/>
      <c r="B102" s="138"/>
      <c r="C102" s="135"/>
      <c r="D102" s="138"/>
    </row>
    <row r="103" spans="1:4">
      <c r="A103" s="135"/>
      <c r="B103" s="139"/>
      <c r="C103" s="135"/>
      <c r="D103" s="139"/>
    </row>
    <row r="104" spans="1:4">
      <c r="A104" s="137"/>
      <c r="B104" s="138"/>
      <c r="C104" s="137"/>
      <c r="D104" s="138"/>
    </row>
  </sheetData>
  <mergeCells count="52"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B42:B43"/>
    <mergeCell ref="C42:C43"/>
    <mergeCell ref="A40:G40"/>
    <mergeCell ref="E42:E43"/>
    <mergeCell ref="A42:A43"/>
    <mergeCell ref="G42:G43"/>
    <mergeCell ref="F42:F43"/>
    <mergeCell ref="A38:G38"/>
    <mergeCell ref="A37:G37"/>
    <mergeCell ref="A30:D30"/>
    <mergeCell ref="A35:D35"/>
    <mergeCell ref="A34:D34"/>
    <mergeCell ref="A33:D33"/>
    <mergeCell ref="A32:D32"/>
    <mergeCell ref="A31:D31"/>
    <mergeCell ref="A19:D19"/>
    <mergeCell ref="A29:D29"/>
    <mergeCell ref="A28:D28"/>
    <mergeCell ref="A27:D27"/>
    <mergeCell ref="A26:D26"/>
    <mergeCell ref="A21:G21"/>
    <mergeCell ref="A23:D25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519" t="s">
        <v>291</v>
      </c>
    </row>
    <row r="2" spans="1:2">
      <c r="B2" s="520"/>
    </row>
    <row r="3" spans="1:2">
      <c r="B3" s="520"/>
    </row>
    <row r="4" spans="1:2">
      <c r="B4" s="520"/>
    </row>
    <row r="5" spans="1:2">
      <c r="A5" s="13"/>
    </row>
    <row r="6" spans="1:2">
      <c r="A6" s="13"/>
    </row>
    <row r="7" spans="1:2" ht="18.75">
      <c r="A7" s="518"/>
      <c r="B7" s="518"/>
    </row>
    <row r="8" spans="1:2" ht="37.5" customHeight="1">
      <c r="A8" s="361"/>
      <c r="B8" s="361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B4" sqref="B4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233</v>
      </c>
    </row>
    <row r="2" spans="1:4">
      <c r="A2" s="1"/>
      <c r="B2" s="1" t="s">
        <v>199</v>
      </c>
    </row>
    <row r="3" spans="1:4">
      <c r="A3" s="1"/>
      <c r="B3" s="1" t="s">
        <v>4</v>
      </c>
    </row>
    <row r="4" spans="1:4">
      <c r="A4" s="1"/>
      <c r="B4" s="317" t="s">
        <v>755</v>
      </c>
    </row>
    <row r="5" spans="1:4">
      <c r="A5" s="1"/>
      <c r="B5" s="1"/>
    </row>
    <row r="6" spans="1:4" ht="163.5" customHeight="1">
      <c r="A6" s="341" t="s">
        <v>735</v>
      </c>
      <c r="B6" s="341"/>
      <c r="C6" s="341"/>
      <c r="D6" s="341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351" t="s">
        <v>1</v>
      </c>
      <c r="B9" s="342" t="s">
        <v>2</v>
      </c>
      <c r="C9" s="343"/>
      <c r="D9" s="344"/>
    </row>
    <row r="10" spans="1:4" ht="16.5" thickBot="1">
      <c r="A10" s="352"/>
      <c r="B10" s="345"/>
      <c r="C10" s="346"/>
      <c r="D10" s="347"/>
    </row>
    <row r="11" spans="1:4" ht="19.5" thickBot="1">
      <c r="A11" s="39">
        <v>1</v>
      </c>
      <c r="B11" s="348">
        <v>2</v>
      </c>
      <c r="C11" s="349"/>
      <c r="D11" s="350"/>
    </row>
    <row r="12" spans="1:4" ht="16.5" thickBot="1">
      <c r="A12" s="194" t="s">
        <v>3</v>
      </c>
      <c r="B12" s="338">
        <v>6.5100000000000005E-2</v>
      </c>
      <c r="C12" s="339"/>
      <c r="D12" s="340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4"/>
  <sheetViews>
    <sheetView topLeftCell="A49" zoomScale="75" workbookViewId="0">
      <selection activeCell="C53" sqref="C53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3" t="s">
        <v>756</v>
      </c>
      <c r="D1" s="353"/>
    </row>
    <row r="2" spans="1:5">
      <c r="C2" s="353"/>
      <c r="D2" s="353"/>
    </row>
    <row r="3" spans="1:5">
      <c r="C3" s="353"/>
      <c r="D3" s="353"/>
    </row>
    <row r="4" spans="1:5">
      <c r="C4" s="353"/>
      <c r="D4" s="353"/>
    </row>
    <row r="5" spans="1:5" ht="20.25" customHeight="1">
      <c r="A5" s="354" t="s">
        <v>221</v>
      </c>
      <c r="B5" s="354"/>
      <c r="C5" s="354"/>
    </row>
    <row r="6" spans="1:5" ht="20.25" customHeight="1">
      <c r="A6" s="354"/>
      <c r="B6" s="354"/>
      <c r="C6" s="354"/>
    </row>
    <row r="7" spans="1:5" ht="21" thickBot="1">
      <c r="A7" s="355" t="s">
        <v>736</v>
      </c>
      <c r="B7" s="355"/>
      <c r="C7" s="355"/>
    </row>
    <row r="8" spans="1:5" ht="45.75" customHeight="1" thickBot="1">
      <c r="A8" s="356" t="s">
        <v>147</v>
      </c>
      <c r="B8" s="356" t="s">
        <v>222</v>
      </c>
      <c r="C8" s="149" t="s">
        <v>80</v>
      </c>
      <c r="D8" s="156" t="s">
        <v>80</v>
      </c>
      <c r="E8" s="155" t="s">
        <v>80</v>
      </c>
    </row>
    <row r="9" spans="1:5" ht="16.5" thickBot="1">
      <c r="A9" s="357"/>
      <c r="B9" s="357"/>
      <c r="C9" s="150">
        <v>2021</v>
      </c>
      <c r="D9" s="132">
        <v>2022</v>
      </c>
      <c r="E9" s="169">
        <v>2023</v>
      </c>
    </row>
    <row r="10" spans="1:5" ht="16.5" thickBot="1">
      <c r="A10" s="21"/>
      <c r="B10" s="42" t="s">
        <v>223</v>
      </c>
      <c r="C10" s="151"/>
      <c r="D10" s="167"/>
      <c r="E10" s="168"/>
    </row>
    <row r="11" spans="1:5" ht="32.25" thickBot="1">
      <c r="A11" s="157">
        <v>182</v>
      </c>
      <c r="B11" s="158" t="s">
        <v>459</v>
      </c>
      <c r="C11" s="159">
        <f>C12+C16+C19</f>
        <v>6703375</v>
      </c>
      <c r="D11" s="181">
        <f>D12+D16+D19</f>
        <v>6720500</v>
      </c>
      <c r="E11" s="182">
        <f>E12+E16+E19</f>
        <v>6735600</v>
      </c>
    </row>
    <row r="12" spans="1:5" ht="16.5" thickBot="1">
      <c r="A12" s="160" t="s">
        <v>224</v>
      </c>
      <c r="B12" s="161" t="s">
        <v>225</v>
      </c>
      <c r="C12" s="162">
        <f>SUM(C13:C15)</f>
        <v>5063275</v>
      </c>
      <c r="D12" s="181">
        <f>(D13+D14+D15)</f>
        <v>5075300</v>
      </c>
      <c r="E12" s="182">
        <f>(E13+E14+E15)</f>
        <v>5087300</v>
      </c>
    </row>
    <row r="13" spans="1:5" ht="94.5" customHeight="1" thickBot="1">
      <c r="A13" s="44" t="s">
        <v>163</v>
      </c>
      <c r="B13" s="46" t="s">
        <v>148</v>
      </c>
      <c r="C13" s="152">
        <v>5050000</v>
      </c>
      <c r="D13" s="183">
        <v>5060000</v>
      </c>
      <c r="E13" s="185">
        <v>5070000</v>
      </c>
    </row>
    <row r="14" spans="1:5" ht="117" customHeight="1" thickBot="1">
      <c r="A14" s="44" t="s">
        <v>164</v>
      </c>
      <c r="B14" s="47" t="s">
        <v>226</v>
      </c>
      <c r="C14" s="153">
        <v>5275</v>
      </c>
      <c r="D14" s="183">
        <v>5300</v>
      </c>
      <c r="E14" s="180">
        <v>5300</v>
      </c>
    </row>
    <row r="15" spans="1:5" ht="79.5" thickBot="1">
      <c r="A15" s="44" t="s">
        <v>165</v>
      </c>
      <c r="B15" s="19" t="s">
        <v>166</v>
      </c>
      <c r="C15" s="154">
        <v>8000</v>
      </c>
      <c r="D15" s="183">
        <v>10000</v>
      </c>
      <c r="E15" s="180">
        <v>12000</v>
      </c>
    </row>
    <row r="16" spans="1:5" ht="16.5" thickBot="1">
      <c r="A16" s="91" t="s">
        <v>227</v>
      </c>
      <c r="B16" s="163" t="s">
        <v>228</v>
      </c>
      <c r="C16" s="186">
        <f>C17</f>
        <v>370000</v>
      </c>
      <c r="D16" s="181">
        <f>D17</f>
        <v>375000</v>
      </c>
      <c r="E16" s="182">
        <f>E17</f>
        <v>378000</v>
      </c>
    </row>
    <row r="17" spans="1:5" ht="16.5" thickBot="1">
      <c r="A17" s="44" t="s">
        <v>167</v>
      </c>
      <c r="B17" s="19" t="s">
        <v>168</v>
      </c>
      <c r="C17" s="184">
        <v>370000</v>
      </c>
      <c r="D17" s="183">
        <v>375000</v>
      </c>
      <c r="E17" s="180">
        <v>378000</v>
      </c>
    </row>
    <row r="18" spans="1:5" ht="31.5" customHeight="1" thickBot="1">
      <c r="A18" s="47" t="s">
        <v>169</v>
      </c>
      <c r="B18" s="47" t="s">
        <v>229</v>
      </c>
      <c r="C18" s="153">
        <v>0</v>
      </c>
      <c r="D18" s="183">
        <v>0</v>
      </c>
      <c r="E18" s="180">
        <v>0</v>
      </c>
    </row>
    <row r="19" spans="1:5" ht="16.5" thickBot="1">
      <c r="A19" s="91" t="s">
        <v>230</v>
      </c>
      <c r="B19" s="163" t="s">
        <v>290</v>
      </c>
      <c r="C19" s="164">
        <f>SUM(C20:C22)</f>
        <v>1270100</v>
      </c>
      <c r="D19" s="181">
        <f>(D20+D21+D22)</f>
        <v>1270200</v>
      </c>
      <c r="E19" s="182">
        <f>(E20+E21+E22)</f>
        <v>1270300</v>
      </c>
    </row>
    <row r="20" spans="1:5" ht="79.5" thickBot="1">
      <c r="A20" s="47" t="s">
        <v>25</v>
      </c>
      <c r="B20" s="48" t="s">
        <v>26</v>
      </c>
      <c r="C20" s="153">
        <v>70100</v>
      </c>
      <c r="D20" s="183">
        <v>70200</v>
      </c>
      <c r="E20" s="180">
        <v>70300</v>
      </c>
    </row>
    <row r="21" spans="1:5" ht="67.5" customHeight="1" thickBot="1">
      <c r="A21" s="47" t="s">
        <v>28</v>
      </c>
      <c r="B21" s="10" t="s">
        <v>27</v>
      </c>
      <c r="C21" s="153">
        <v>755000</v>
      </c>
      <c r="D21" s="183">
        <v>755000</v>
      </c>
      <c r="E21" s="180">
        <v>755000</v>
      </c>
    </row>
    <row r="22" spans="1:5" ht="63" customHeight="1" thickBot="1">
      <c r="A22" s="47" t="s">
        <v>29</v>
      </c>
      <c r="B22" s="47" t="s">
        <v>30</v>
      </c>
      <c r="C22" s="153">
        <v>445000</v>
      </c>
      <c r="D22" s="183">
        <v>445000</v>
      </c>
      <c r="E22" s="180">
        <v>445000</v>
      </c>
    </row>
    <row r="23" spans="1:5" ht="32.25" thickBot="1">
      <c r="A23" s="165">
        <v>100</v>
      </c>
      <c r="B23" s="72" t="s">
        <v>170</v>
      </c>
      <c r="C23" s="186">
        <f>SUM(C24:C27)</f>
        <v>1664830</v>
      </c>
      <c r="D23" s="181">
        <f>(D24+D25+D26+D27)</f>
        <v>1739320</v>
      </c>
      <c r="E23" s="182">
        <f>(E24+E25+E26+E27)</f>
        <v>1800330</v>
      </c>
    </row>
    <row r="24" spans="1:5" ht="126.75" thickBot="1">
      <c r="A24" s="44" t="s">
        <v>680</v>
      </c>
      <c r="B24" s="5" t="s">
        <v>297</v>
      </c>
      <c r="C24" s="184">
        <v>764430</v>
      </c>
      <c r="D24" s="183">
        <v>799600</v>
      </c>
      <c r="E24" s="180">
        <v>833520</v>
      </c>
    </row>
    <row r="25" spans="1:5" ht="158.25" thickBot="1">
      <c r="A25" s="44" t="s">
        <v>681</v>
      </c>
      <c r="B25" s="5" t="s">
        <v>298</v>
      </c>
      <c r="C25" s="184">
        <v>4360</v>
      </c>
      <c r="D25" s="183">
        <v>4510</v>
      </c>
      <c r="E25" s="180">
        <v>4660</v>
      </c>
    </row>
    <row r="26" spans="1:5" ht="126.75" thickBot="1">
      <c r="A26" s="44" t="s">
        <v>682</v>
      </c>
      <c r="B26" s="5" t="s">
        <v>299</v>
      </c>
      <c r="C26" s="184">
        <v>1005560</v>
      </c>
      <c r="D26" s="183">
        <v>1049110</v>
      </c>
      <c r="E26" s="180">
        <v>1090120</v>
      </c>
    </row>
    <row r="27" spans="1:5" ht="126.75" thickBot="1">
      <c r="A27" s="44" t="s">
        <v>683</v>
      </c>
      <c r="B27" s="5" t="s">
        <v>142</v>
      </c>
      <c r="C27" s="184">
        <v>-109520</v>
      </c>
      <c r="D27" s="183">
        <v>-113900</v>
      </c>
      <c r="E27" s="180">
        <v>-127970</v>
      </c>
    </row>
    <row r="28" spans="1:5" ht="32.25" thickBot="1">
      <c r="A28" s="165">
        <v>900</v>
      </c>
      <c r="B28" s="72" t="s">
        <v>242</v>
      </c>
      <c r="C28" s="186">
        <f>SUM(C29:C30)</f>
        <v>110200</v>
      </c>
      <c r="D28" s="181">
        <f>(D29+D30)</f>
        <v>105000</v>
      </c>
      <c r="E28" s="182">
        <f>(E29+E30)</f>
        <v>105000</v>
      </c>
    </row>
    <row r="29" spans="1:5" ht="81" customHeight="1" thickBot="1">
      <c r="A29" s="140" t="s">
        <v>274</v>
      </c>
      <c r="B29" s="7" t="s">
        <v>455</v>
      </c>
      <c r="C29" s="187">
        <v>90200</v>
      </c>
      <c r="D29" s="183">
        <v>85000</v>
      </c>
      <c r="E29" s="180">
        <v>85000</v>
      </c>
    </row>
    <row r="30" spans="1:5" ht="48" customHeight="1" thickBot="1">
      <c r="A30" s="140" t="s">
        <v>275</v>
      </c>
      <c r="B30" s="7" t="s">
        <v>158</v>
      </c>
      <c r="C30" s="187">
        <v>20000</v>
      </c>
      <c r="D30" s="183">
        <v>20000</v>
      </c>
      <c r="E30" s="180">
        <v>20000</v>
      </c>
    </row>
    <row r="31" spans="1:5" ht="48" customHeight="1" thickBot="1">
      <c r="A31" s="166">
        <v>933</v>
      </c>
      <c r="B31" s="157" t="s">
        <v>456</v>
      </c>
      <c r="C31" s="188">
        <f>(C32+C33+C34++C35+C39+C36+C37+C38)</f>
        <v>126847.06</v>
      </c>
      <c r="D31" s="188">
        <f>(D32+D33+D34++D35+D39+D36+D37+D38)</f>
        <v>108352</v>
      </c>
      <c r="E31" s="188">
        <f>(E32+E33+E34++E35+E39+E36+E37+E38)</f>
        <v>108552</v>
      </c>
    </row>
    <row r="32" spans="1:5" ht="69.75" customHeight="1" thickBot="1">
      <c r="A32" s="44" t="s">
        <v>457</v>
      </c>
      <c r="B32" s="46" t="s">
        <v>461</v>
      </c>
      <c r="C32" s="187">
        <v>10200</v>
      </c>
      <c r="D32" s="179">
        <v>10300</v>
      </c>
      <c r="E32" s="180">
        <v>10500</v>
      </c>
    </row>
    <row r="33" spans="1:5" ht="66" customHeight="1" thickBot="1">
      <c r="A33" s="44" t="s">
        <v>32</v>
      </c>
      <c r="B33" s="46" t="s">
        <v>31</v>
      </c>
      <c r="C33" s="187">
        <v>19852</v>
      </c>
      <c r="D33" s="183">
        <v>19852</v>
      </c>
      <c r="E33" s="180">
        <v>19852</v>
      </c>
    </row>
    <row r="34" spans="1:5" ht="57" customHeight="1" thickBot="1">
      <c r="A34" s="47" t="s">
        <v>34</v>
      </c>
      <c r="B34" s="47" t="s">
        <v>33</v>
      </c>
      <c r="C34" s="189">
        <v>0</v>
      </c>
      <c r="D34" s="183">
        <v>0</v>
      </c>
      <c r="E34" s="180">
        <v>0</v>
      </c>
    </row>
    <row r="35" spans="1:5" ht="110.25" customHeight="1" thickBot="1">
      <c r="A35" s="44" t="s">
        <v>78</v>
      </c>
      <c r="B35" s="19" t="s">
        <v>79</v>
      </c>
      <c r="C35" s="248">
        <v>1795.06</v>
      </c>
      <c r="D35" s="203">
        <v>1000</v>
      </c>
      <c r="E35" s="205">
        <v>1000</v>
      </c>
    </row>
    <row r="36" spans="1:5" ht="152.25" customHeight="1" thickBot="1">
      <c r="A36" s="44" t="s">
        <v>524</v>
      </c>
      <c r="B36" s="247" t="s">
        <v>523</v>
      </c>
      <c r="C36" s="250">
        <v>20000</v>
      </c>
      <c r="D36" s="250">
        <v>10000</v>
      </c>
      <c r="E36" s="250">
        <v>10000</v>
      </c>
    </row>
    <row r="37" spans="1:5" ht="152.25" customHeight="1" thickBot="1">
      <c r="A37" s="251" t="s">
        <v>538</v>
      </c>
      <c r="B37" s="47" t="s">
        <v>537</v>
      </c>
      <c r="C37" s="250">
        <v>5000</v>
      </c>
      <c r="D37" s="250">
        <v>5000</v>
      </c>
      <c r="E37" s="250">
        <v>5000</v>
      </c>
    </row>
    <row r="38" spans="1:5" ht="152.25" customHeight="1" thickBot="1">
      <c r="A38" s="259" t="s">
        <v>638</v>
      </c>
      <c r="B38" s="19" t="s">
        <v>46</v>
      </c>
      <c r="C38" s="184">
        <v>0</v>
      </c>
      <c r="D38" s="260">
        <v>0</v>
      </c>
      <c r="E38" s="261">
        <v>0</v>
      </c>
    </row>
    <row r="39" spans="1:5" ht="126.75" thickBot="1">
      <c r="A39" s="44" t="s">
        <v>36</v>
      </c>
      <c r="B39" s="19" t="s">
        <v>35</v>
      </c>
      <c r="C39" s="184">
        <v>70000</v>
      </c>
      <c r="D39" s="207">
        <v>62200</v>
      </c>
      <c r="E39" s="206">
        <v>62200</v>
      </c>
    </row>
    <row r="40" spans="1:5" ht="16.5" thickBot="1">
      <c r="A40" s="165">
        <v>933</v>
      </c>
      <c r="B40" s="163" t="s">
        <v>143</v>
      </c>
      <c r="C40" s="186">
        <f>C41</f>
        <v>15175288.82</v>
      </c>
      <c r="D40" s="249">
        <f>D41</f>
        <v>8415326.7100000009</v>
      </c>
      <c r="E40" s="208">
        <f>E41</f>
        <v>6850900</v>
      </c>
    </row>
    <row r="41" spans="1:5" ht="48" thickBot="1">
      <c r="A41" s="91" t="s">
        <v>144</v>
      </c>
      <c r="B41" s="163" t="s">
        <v>145</v>
      </c>
      <c r="C41" s="186">
        <f>SUM(C42:C53)</f>
        <v>15175288.82</v>
      </c>
      <c r="D41" s="249">
        <f>SUM(D42:D53)</f>
        <v>8415326.7100000009</v>
      </c>
      <c r="E41" s="249">
        <f>SUM(E42:E53)</f>
        <v>6850900</v>
      </c>
    </row>
    <row r="42" spans="1:5" ht="48" thickBot="1">
      <c r="A42" s="44" t="s">
        <v>647</v>
      </c>
      <c r="B42" s="19" t="s">
        <v>37</v>
      </c>
      <c r="C42" s="318">
        <v>7360500</v>
      </c>
      <c r="D42" s="183">
        <v>6607400</v>
      </c>
      <c r="E42" s="180">
        <v>6607400</v>
      </c>
    </row>
    <row r="43" spans="1:5" ht="71.25" customHeight="1" thickBot="1">
      <c r="A43" s="44" t="s">
        <v>648</v>
      </c>
      <c r="B43" s="46" t="s">
        <v>38</v>
      </c>
      <c r="C43" s="187">
        <v>232400</v>
      </c>
      <c r="D43" s="183">
        <v>234700</v>
      </c>
      <c r="E43" s="180">
        <v>243500</v>
      </c>
    </row>
    <row r="44" spans="1:5" ht="130.5" customHeight="1" thickBot="1">
      <c r="A44" s="44" t="s">
        <v>649</v>
      </c>
      <c r="B44" s="46" t="s">
        <v>639</v>
      </c>
      <c r="C44" s="187">
        <v>0</v>
      </c>
      <c r="D44" s="203">
        <v>0</v>
      </c>
      <c r="E44" s="205">
        <v>0</v>
      </c>
    </row>
    <row r="45" spans="1:5" ht="77.25" customHeight="1" thickBot="1">
      <c r="A45" s="266" t="s">
        <v>650</v>
      </c>
      <c r="B45" s="267" t="s">
        <v>569</v>
      </c>
      <c r="C45" s="268">
        <v>0</v>
      </c>
      <c r="D45" s="269">
        <v>0</v>
      </c>
      <c r="E45" s="269">
        <v>0</v>
      </c>
    </row>
    <row r="46" spans="1:5" ht="32.25" thickBot="1">
      <c r="A46" s="266" t="s">
        <v>651</v>
      </c>
      <c r="B46" s="334" t="s">
        <v>40</v>
      </c>
      <c r="C46" s="268">
        <v>2601481.31</v>
      </c>
      <c r="D46" s="269"/>
      <c r="E46" s="269"/>
    </row>
    <row r="47" spans="1:5" ht="117" customHeight="1" thickBot="1">
      <c r="A47" s="47" t="s">
        <v>652</v>
      </c>
      <c r="B47" s="327" t="s">
        <v>295</v>
      </c>
      <c r="C47" s="189">
        <v>0</v>
      </c>
      <c r="D47" s="204">
        <v>0</v>
      </c>
      <c r="E47" s="204">
        <v>0</v>
      </c>
    </row>
    <row r="48" spans="1:5" ht="78" customHeight="1" thickBot="1">
      <c r="A48" s="47" t="s">
        <v>653</v>
      </c>
      <c r="B48" s="47" t="s">
        <v>551</v>
      </c>
      <c r="C48" s="319">
        <v>298710</v>
      </c>
      <c r="D48" s="204">
        <v>0</v>
      </c>
      <c r="E48" s="204">
        <v>0</v>
      </c>
    </row>
    <row r="49" spans="1:5" ht="110.25" customHeight="1" thickBot="1">
      <c r="A49" s="47" t="s">
        <v>654</v>
      </c>
      <c r="B49" s="47" t="s">
        <v>552</v>
      </c>
      <c r="C49" s="189">
        <v>3199999.89</v>
      </c>
      <c r="D49" s="204">
        <v>0</v>
      </c>
      <c r="E49" s="204">
        <v>0</v>
      </c>
    </row>
    <row r="50" spans="1:5" ht="132.75" customHeight="1" thickBot="1">
      <c r="A50" s="47" t="s">
        <v>657</v>
      </c>
      <c r="B50" s="47" t="s">
        <v>659</v>
      </c>
      <c r="C50" s="189">
        <v>1482753.61</v>
      </c>
      <c r="D50" s="204">
        <v>1573226.71</v>
      </c>
      <c r="E50" s="204">
        <v>0</v>
      </c>
    </row>
    <row r="51" spans="1:5" ht="63" customHeight="1" thickBot="1">
      <c r="A51" s="44" t="s">
        <v>778</v>
      </c>
      <c r="B51" s="333" t="s">
        <v>780</v>
      </c>
      <c r="C51" s="184">
        <v>19900</v>
      </c>
      <c r="D51" s="204"/>
      <c r="E51" s="204"/>
    </row>
    <row r="52" spans="1:5" ht="39.75" customHeight="1" thickBot="1">
      <c r="A52" s="44" t="s">
        <v>779</v>
      </c>
      <c r="B52" s="335" t="s">
        <v>781</v>
      </c>
      <c r="C52" s="184">
        <v>62389.75</v>
      </c>
      <c r="D52" s="204"/>
      <c r="E52" s="204"/>
    </row>
    <row r="53" spans="1:5" ht="79.5" thickBot="1">
      <c r="A53" s="44" t="s">
        <v>655</v>
      </c>
      <c r="B53" s="19" t="s">
        <v>41</v>
      </c>
      <c r="C53" s="184">
        <v>-82845.740000000005</v>
      </c>
      <c r="D53" s="207">
        <v>0</v>
      </c>
      <c r="E53" s="206">
        <v>0</v>
      </c>
    </row>
    <row r="54" spans="1:5" ht="16.5" thickBot="1">
      <c r="A54" s="75"/>
      <c r="B54" s="163" t="s">
        <v>146</v>
      </c>
      <c r="C54" s="320">
        <f>C11+C23+C28+C31+C40</f>
        <v>23780540.880000003</v>
      </c>
      <c r="D54" s="321">
        <f>D11+D23+D28+D31+D40</f>
        <v>17088498.710000001</v>
      </c>
      <c r="E54" s="208">
        <f>E11+E23+E28+E31+E40</f>
        <v>15600382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7"/>
  <sheetViews>
    <sheetView topLeftCell="A37" workbookViewId="0">
      <selection activeCell="E46" sqref="E46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234</v>
      </c>
    </row>
    <row r="2" spans="1:3">
      <c r="A2" s="1"/>
      <c r="B2" s="1" t="s">
        <v>161</v>
      </c>
    </row>
    <row r="3" spans="1:3">
      <c r="A3" s="1"/>
      <c r="B3" s="1" t="s">
        <v>154</v>
      </c>
    </row>
    <row r="4" spans="1:3">
      <c r="A4" s="1"/>
      <c r="B4" s="317" t="s">
        <v>757</v>
      </c>
    </row>
    <row r="5" spans="1:3">
      <c r="A5" s="13"/>
    </row>
    <row r="6" spans="1:3" ht="33.75" customHeight="1">
      <c r="A6" s="361" t="s">
        <v>737</v>
      </c>
      <c r="B6" s="361"/>
    </row>
    <row r="7" spans="1:3" ht="16.5" thickBot="1">
      <c r="A7" s="14"/>
    </row>
    <row r="8" spans="1:3" ht="43.5" thickBot="1">
      <c r="A8" s="23" t="s">
        <v>458</v>
      </c>
      <c r="B8" s="23" t="s">
        <v>162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459</v>
      </c>
      <c r="C10" s="22"/>
    </row>
    <row r="11" spans="1:3" ht="95.25" thickBot="1">
      <c r="A11" s="2" t="s">
        <v>278</v>
      </c>
      <c r="B11" s="10" t="s">
        <v>462</v>
      </c>
      <c r="C11" s="16"/>
    </row>
    <row r="12" spans="1:3" ht="142.5" thickBot="1">
      <c r="A12" s="4" t="s">
        <v>164</v>
      </c>
      <c r="B12" s="25" t="s">
        <v>460</v>
      </c>
      <c r="C12" s="16"/>
    </row>
    <row r="13" spans="1:3" ht="63.75" thickBot="1">
      <c r="A13" s="4" t="s">
        <v>165</v>
      </c>
      <c r="B13" s="25" t="s">
        <v>166</v>
      </c>
      <c r="C13" s="16"/>
    </row>
    <row r="14" spans="1:3" ht="16.5" thickBot="1">
      <c r="A14" s="4" t="s">
        <v>167</v>
      </c>
      <c r="B14" s="25" t="s">
        <v>168</v>
      </c>
      <c r="C14" s="16"/>
    </row>
    <row r="15" spans="1:3" ht="48" thickBot="1">
      <c r="A15" s="4" t="s">
        <v>169</v>
      </c>
      <c r="B15" s="25" t="s">
        <v>175</v>
      </c>
      <c r="C15" s="16"/>
    </row>
    <row r="16" spans="1:3" ht="63.75" thickBot="1">
      <c r="A16" s="7" t="s">
        <v>25</v>
      </c>
      <c r="B16" s="20" t="s">
        <v>48</v>
      </c>
      <c r="C16" s="22"/>
    </row>
    <row r="17" spans="1:3" ht="87" customHeight="1">
      <c r="A17" s="356" t="s">
        <v>28</v>
      </c>
      <c r="B17" s="358" t="s">
        <v>27</v>
      </c>
      <c r="C17" s="360"/>
    </row>
    <row r="18" spans="1:3" ht="1.1499999999999999" customHeight="1" thickBot="1">
      <c r="A18" s="357"/>
      <c r="B18" s="359"/>
      <c r="C18" s="360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170</v>
      </c>
      <c r="C20" s="16"/>
    </row>
    <row r="21" spans="1:3" ht="95.25" thickBot="1">
      <c r="A21" s="4" t="s">
        <v>171</v>
      </c>
      <c r="B21" s="25" t="s">
        <v>448</v>
      </c>
      <c r="C21" s="16"/>
    </row>
    <row r="22" spans="1:3" ht="111" thickBot="1">
      <c r="A22" s="4" t="s">
        <v>449</v>
      </c>
      <c r="B22" s="25" t="s">
        <v>450</v>
      </c>
      <c r="C22" s="16"/>
    </row>
    <row r="23" spans="1:3" ht="95.25" thickBot="1">
      <c r="A23" s="4" t="s">
        <v>451</v>
      </c>
      <c r="B23" s="25" t="s">
        <v>452</v>
      </c>
      <c r="C23" s="16"/>
    </row>
    <row r="24" spans="1:3" ht="79.5" thickBot="1">
      <c r="A24" s="4" t="s">
        <v>453</v>
      </c>
      <c r="B24" s="25" t="s">
        <v>454</v>
      </c>
      <c r="C24" s="16"/>
    </row>
    <row r="25" spans="1:3" ht="32.25" thickBot="1">
      <c r="A25" s="21">
        <v>900</v>
      </c>
      <c r="B25" s="26" t="s">
        <v>242</v>
      </c>
      <c r="C25" s="16"/>
    </row>
    <row r="26" spans="1:3" ht="111" thickBot="1">
      <c r="A26" s="4" t="s">
        <v>276</v>
      </c>
      <c r="B26" s="25" t="s">
        <v>277</v>
      </c>
      <c r="C26" s="16"/>
    </row>
    <row r="27" spans="1:3" ht="63.75" thickBot="1">
      <c r="A27" s="4" t="s">
        <v>275</v>
      </c>
      <c r="B27" s="25" t="s">
        <v>43</v>
      </c>
      <c r="C27" s="16"/>
    </row>
    <row r="28" spans="1:3" ht="32.25" thickBot="1">
      <c r="A28" s="21">
        <v>933</v>
      </c>
      <c r="B28" s="26" t="s">
        <v>456</v>
      </c>
      <c r="C28" s="16"/>
    </row>
    <row r="29" spans="1:3" ht="95.25" thickBot="1">
      <c r="A29" s="4" t="s">
        <v>457</v>
      </c>
      <c r="B29" s="25" t="s">
        <v>461</v>
      </c>
      <c r="C29" s="16"/>
    </row>
    <row r="30" spans="1:3" ht="111" thickBot="1">
      <c r="A30" s="4" t="s">
        <v>78</v>
      </c>
      <c r="B30" s="25" t="s">
        <v>79</v>
      </c>
      <c r="C30" s="16"/>
    </row>
    <row r="31" spans="1:3" ht="95.25" thickBot="1">
      <c r="A31" s="4" t="s">
        <v>32</v>
      </c>
      <c r="B31" s="25" t="s">
        <v>49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524</v>
      </c>
      <c r="B33" s="25" t="s">
        <v>523</v>
      </c>
      <c r="C33" s="16"/>
    </row>
    <row r="34" spans="1:3" ht="95.25" thickBot="1">
      <c r="A34" s="4" t="s">
        <v>36</v>
      </c>
      <c r="B34" s="25" t="s">
        <v>50</v>
      </c>
      <c r="C34" s="16"/>
    </row>
    <row r="35" spans="1:3" ht="51.75" customHeight="1" thickBot="1">
      <c r="A35" s="274" t="s">
        <v>653</v>
      </c>
      <c r="B35" s="275" t="s">
        <v>551</v>
      </c>
      <c r="C35" s="16"/>
    </row>
    <row r="36" spans="1:3" ht="32.25" thickBot="1">
      <c r="A36" s="274" t="s">
        <v>647</v>
      </c>
      <c r="B36" s="275" t="s">
        <v>37</v>
      </c>
      <c r="C36" s="16"/>
    </row>
    <row r="37" spans="1:3" ht="63.75" thickBot="1">
      <c r="A37" s="274" t="s">
        <v>648</v>
      </c>
      <c r="B37" s="275" t="s">
        <v>38</v>
      </c>
      <c r="C37" s="16"/>
    </row>
    <row r="38" spans="1:3" ht="48" thickBot="1">
      <c r="A38" s="274" t="s">
        <v>658</v>
      </c>
      <c r="B38" s="275" t="s">
        <v>39</v>
      </c>
      <c r="C38" s="16"/>
    </row>
    <row r="39" spans="1:3" ht="36.75" customHeight="1" thickBot="1">
      <c r="A39" s="274" t="s">
        <v>650</v>
      </c>
      <c r="B39" s="275" t="s">
        <v>569</v>
      </c>
      <c r="C39" s="16"/>
    </row>
    <row r="40" spans="1:3" ht="16.5" thickBot="1">
      <c r="A40" s="274" t="s">
        <v>651</v>
      </c>
      <c r="B40" s="275" t="s">
        <v>40</v>
      </c>
      <c r="C40" s="16"/>
    </row>
    <row r="41" spans="1:3" ht="78.75" customHeight="1" thickBot="1">
      <c r="A41" s="276" t="s">
        <v>654</v>
      </c>
      <c r="B41" s="277" t="s">
        <v>552</v>
      </c>
      <c r="C41" s="16"/>
    </row>
    <row r="42" spans="1:3" ht="83.25" customHeight="1" thickBot="1">
      <c r="A42" s="278" t="s">
        <v>652</v>
      </c>
      <c r="B42" s="279" t="s">
        <v>295</v>
      </c>
      <c r="C42" s="16"/>
    </row>
    <row r="43" spans="1:3" ht="98.25" customHeight="1" thickBot="1">
      <c r="A43" s="278" t="s">
        <v>657</v>
      </c>
      <c r="B43" s="280" t="s">
        <v>659</v>
      </c>
      <c r="C43" s="16"/>
    </row>
    <row r="44" spans="1:3" ht="63.75" thickBot="1">
      <c r="A44" s="148" t="s">
        <v>670</v>
      </c>
      <c r="B44" s="245" t="s">
        <v>525</v>
      </c>
      <c r="C44" s="16"/>
    </row>
    <row r="45" spans="1:3" ht="50.25" thickBot="1">
      <c r="A45" s="336" t="s">
        <v>778</v>
      </c>
      <c r="B45" s="333" t="s">
        <v>780</v>
      </c>
      <c r="C45" s="16"/>
    </row>
    <row r="46" spans="1:3" ht="33.75" thickBot="1">
      <c r="A46" s="336" t="s">
        <v>779</v>
      </c>
      <c r="B46" s="333" t="s">
        <v>781</v>
      </c>
      <c r="C46" s="16"/>
    </row>
    <row r="47" spans="1:3" ht="126.75" thickBot="1">
      <c r="A47" s="265" t="s">
        <v>656</v>
      </c>
      <c r="B47" s="25" t="s">
        <v>51</v>
      </c>
      <c r="C47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5" workbookViewId="0">
      <selection activeCell="C25" sqref="C2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4" t="s">
        <v>758</v>
      </c>
      <c r="D2" s="364"/>
    </row>
    <row r="3" spans="1:5">
      <c r="C3" s="364"/>
      <c r="D3" s="364"/>
    </row>
    <row r="4" spans="1:5">
      <c r="C4" s="364"/>
      <c r="D4" s="364"/>
    </row>
    <row r="6" spans="1:5" ht="36.75" customHeight="1">
      <c r="A6" s="341" t="s">
        <v>738</v>
      </c>
      <c r="B6" s="341"/>
      <c r="C6" s="341"/>
      <c r="D6" s="341"/>
      <c r="E6" s="341"/>
    </row>
    <row r="7" spans="1:5" ht="19.5" thickBot="1">
      <c r="A7" s="27"/>
    </row>
    <row r="8" spans="1:5" ht="38.25" customHeight="1" thickBot="1">
      <c r="A8" s="356" t="s">
        <v>176</v>
      </c>
      <c r="B8" s="363" t="s">
        <v>177</v>
      </c>
      <c r="C8" s="365" t="s">
        <v>81</v>
      </c>
      <c r="D8" s="366"/>
      <c r="E8" s="367"/>
    </row>
    <row r="9" spans="1:5">
      <c r="A9" s="362"/>
      <c r="B9" s="362"/>
      <c r="C9" s="46" t="s">
        <v>677</v>
      </c>
      <c r="D9" s="46" t="s">
        <v>675</v>
      </c>
      <c r="E9" s="170" t="s">
        <v>739</v>
      </c>
    </row>
    <row r="10" spans="1:5" ht="16.5" thickBot="1">
      <c r="A10" s="357"/>
      <c r="B10" s="357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2">
        <v>4</v>
      </c>
      <c r="E11" s="132">
        <v>5</v>
      </c>
    </row>
    <row r="12" spans="1:5" ht="32.25" thickBot="1">
      <c r="A12" s="171" t="s">
        <v>190</v>
      </c>
      <c r="B12" s="172" t="s">
        <v>179</v>
      </c>
      <c r="C12" s="173">
        <v>0</v>
      </c>
      <c r="D12" s="174">
        <v>0</v>
      </c>
      <c r="E12" s="174">
        <v>0</v>
      </c>
    </row>
    <row r="13" spans="1:5" ht="16.5" thickBot="1">
      <c r="A13" s="28" t="s">
        <v>180</v>
      </c>
      <c r="B13" s="19"/>
      <c r="C13" s="34"/>
      <c r="D13" s="132"/>
      <c r="E13" s="132"/>
    </row>
    <row r="14" spans="1:5" ht="48" thickBot="1">
      <c r="A14" s="29" t="s">
        <v>189</v>
      </c>
      <c r="B14" s="19" t="s">
        <v>181</v>
      </c>
      <c r="C14" s="34">
        <v>0</v>
      </c>
      <c r="D14" s="132">
        <v>0</v>
      </c>
      <c r="E14" s="132">
        <v>0</v>
      </c>
    </row>
    <row r="15" spans="1:5" ht="79.5" thickBot="1">
      <c r="A15" s="29" t="s">
        <v>191</v>
      </c>
      <c r="B15" s="19" t="s">
        <v>182</v>
      </c>
      <c r="C15" s="34">
        <v>0</v>
      </c>
      <c r="D15" s="132">
        <v>0</v>
      </c>
      <c r="E15" s="132">
        <v>0</v>
      </c>
    </row>
    <row r="16" spans="1:5" ht="95.25" thickBot="1">
      <c r="A16" s="29" t="s">
        <v>53</v>
      </c>
      <c r="B16" s="19" t="s">
        <v>54</v>
      </c>
      <c r="C16" s="34">
        <v>0</v>
      </c>
      <c r="D16" s="132">
        <v>0</v>
      </c>
      <c r="E16" s="132">
        <v>0</v>
      </c>
    </row>
    <row r="17" spans="1:5" ht="95.25" thickBot="1">
      <c r="A17" s="29" t="s">
        <v>55</v>
      </c>
      <c r="B17" s="19" t="s">
        <v>52</v>
      </c>
      <c r="C17" s="34">
        <v>0</v>
      </c>
      <c r="D17" s="132">
        <v>0</v>
      </c>
      <c r="E17" s="132">
        <v>0</v>
      </c>
    </row>
    <row r="18" spans="1:5" ht="32.25" thickBot="1">
      <c r="A18" s="29" t="s">
        <v>192</v>
      </c>
      <c r="B18" s="19" t="s">
        <v>183</v>
      </c>
      <c r="C18" s="34">
        <v>0</v>
      </c>
      <c r="D18" s="132">
        <v>0</v>
      </c>
      <c r="E18" s="132">
        <v>0</v>
      </c>
    </row>
    <row r="19" spans="1:5" ht="32.25" thickBot="1">
      <c r="A19" s="29" t="s">
        <v>193</v>
      </c>
      <c r="B19" s="19" t="s">
        <v>184</v>
      </c>
      <c r="C19" s="115">
        <v>-23780540.879999999</v>
      </c>
      <c r="D19" s="204">
        <v>-17088498.710000001</v>
      </c>
      <c r="E19" s="204">
        <v>-15600382</v>
      </c>
    </row>
    <row r="20" spans="1:5" ht="32.25" thickBot="1">
      <c r="A20" s="29" t="s">
        <v>194</v>
      </c>
      <c r="B20" s="19" t="s">
        <v>184</v>
      </c>
      <c r="C20" s="115">
        <v>-23780540.879999999</v>
      </c>
      <c r="D20" s="204">
        <v>-17088498.710000001</v>
      </c>
      <c r="E20" s="204">
        <v>-15600382</v>
      </c>
    </row>
    <row r="21" spans="1:5" ht="48" thickBot="1">
      <c r="A21" s="29" t="s">
        <v>56</v>
      </c>
      <c r="B21" s="19" t="s">
        <v>57</v>
      </c>
      <c r="C21" s="115">
        <v>-23780540.879999999</v>
      </c>
      <c r="D21" s="204">
        <v>-17088498.710000001</v>
      </c>
      <c r="E21" s="204">
        <v>-15600382</v>
      </c>
    </row>
    <row r="22" spans="1:5" ht="32.25" thickBot="1">
      <c r="A22" s="29" t="s">
        <v>195</v>
      </c>
      <c r="B22" s="19" t="s">
        <v>185</v>
      </c>
      <c r="C22" s="115">
        <v>27096885.289999999</v>
      </c>
      <c r="D22" s="204">
        <v>17088498.710000001</v>
      </c>
      <c r="E22" s="204">
        <v>14818317.82</v>
      </c>
    </row>
    <row r="23" spans="1:5" ht="32.25" thickBot="1">
      <c r="A23" s="29" t="s">
        <v>196</v>
      </c>
      <c r="B23" s="19" t="s">
        <v>186</v>
      </c>
      <c r="C23" s="115">
        <v>27096885.289999999</v>
      </c>
      <c r="D23" s="204">
        <v>17088498.710000001</v>
      </c>
      <c r="E23" s="204">
        <v>14818317.82</v>
      </c>
    </row>
    <row r="24" spans="1:5" ht="48" thickBot="1">
      <c r="A24" s="29" t="s">
        <v>58</v>
      </c>
      <c r="B24" s="19" t="s">
        <v>59</v>
      </c>
      <c r="C24" s="115">
        <v>27096885.289999999</v>
      </c>
      <c r="D24" s="204">
        <v>17088498.710000001</v>
      </c>
      <c r="E24" s="204">
        <v>14818317.82</v>
      </c>
    </row>
    <row r="25" spans="1:5" ht="32.25" thickBot="1">
      <c r="A25" s="29" t="s">
        <v>197</v>
      </c>
      <c r="B25" s="19" t="s">
        <v>187</v>
      </c>
      <c r="C25" s="115">
        <v>0</v>
      </c>
      <c r="D25" s="204">
        <v>0</v>
      </c>
      <c r="E25" s="204">
        <v>0</v>
      </c>
    </row>
    <row r="26" spans="1:5" ht="32.25" thickBot="1">
      <c r="A26" s="29" t="s">
        <v>198</v>
      </c>
      <c r="B26" s="19" t="s">
        <v>188</v>
      </c>
      <c r="C26" s="115">
        <v>0</v>
      </c>
      <c r="D26" s="204">
        <v>0</v>
      </c>
      <c r="E26" s="204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20" workbookViewId="0">
      <selection activeCell="D27" sqref="D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4"/>
      <c r="B2" s="64"/>
      <c r="C2" s="375" t="s">
        <v>235</v>
      </c>
      <c r="D2" s="375"/>
    </row>
    <row r="3" spans="1:6">
      <c r="A3" s="64"/>
      <c r="B3" s="64"/>
      <c r="C3" s="375" t="s">
        <v>447</v>
      </c>
      <c r="D3" s="375"/>
    </row>
    <row r="4" spans="1:6">
      <c r="A4" s="381" t="s">
        <v>759</v>
      </c>
      <c r="B4" s="381"/>
      <c r="C4" s="381"/>
      <c r="D4" s="381"/>
    </row>
    <row r="5" spans="1:6">
      <c r="A5" s="30"/>
    </row>
    <row r="6" spans="1:6">
      <c r="A6" s="361" t="s">
        <v>200</v>
      </c>
      <c r="B6" s="361"/>
      <c r="C6" s="361"/>
      <c r="D6" s="361"/>
    </row>
    <row r="7" spans="1:6" ht="31.5" customHeight="1">
      <c r="A7" s="361" t="s">
        <v>201</v>
      </c>
      <c r="B7" s="361"/>
      <c r="C7" s="361"/>
      <c r="D7" s="361"/>
    </row>
    <row r="8" spans="1:6" ht="34.5" customHeight="1">
      <c r="A8" s="374" t="s">
        <v>740</v>
      </c>
      <c r="B8" s="374"/>
      <c r="C8" s="374"/>
      <c r="D8" s="374"/>
      <c r="E8" s="374"/>
      <c r="F8" s="374"/>
    </row>
    <row r="9" spans="1:6" ht="16.5" thickBot="1">
      <c r="A9" s="12"/>
    </row>
    <row r="10" spans="1:6" ht="30" customHeight="1" thickBot="1">
      <c r="A10" s="371" t="s">
        <v>202</v>
      </c>
      <c r="B10" s="373"/>
      <c r="C10" s="378" t="s">
        <v>203</v>
      </c>
      <c r="D10" s="371" t="s">
        <v>82</v>
      </c>
      <c r="E10" s="372"/>
      <c r="F10" s="373"/>
    </row>
    <row r="11" spans="1:6" ht="16.5" thickBot="1">
      <c r="A11" s="376"/>
      <c r="B11" s="377"/>
      <c r="C11" s="379"/>
      <c r="D11" s="23">
        <v>2021</v>
      </c>
      <c r="E11" s="175">
        <v>2022</v>
      </c>
      <c r="F11" s="175">
        <v>2023</v>
      </c>
    </row>
    <row r="12" spans="1:6" ht="108" customHeight="1" thickBot="1">
      <c r="A12" s="15" t="s">
        <v>204</v>
      </c>
      <c r="B12" s="31" t="s">
        <v>205</v>
      </c>
      <c r="C12" s="380"/>
      <c r="D12" s="31"/>
      <c r="E12" s="132"/>
      <c r="F12" s="132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75">
        <v>5</v>
      </c>
      <c r="F13" s="175">
        <v>6</v>
      </c>
    </row>
    <row r="14" spans="1:6" ht="28.5" customHeight="1" thickBot="1">
      <c r="A14" s="15">
        <v>933</v>
      </c>
      <c r="B14" s="368" t="s">
        <v>456</v>
      </c>
      <c r="C14" s="369"/>
      <c r="D14" s="369"/>
      <c r="E14" s="369"/>
      <c r="F14" s="370"/>
    </row>
    <row r="15" spans="1:6" ht="32.25" thickBot="1">
      <c r="A15" s="176">
        <v>933</v>
      </c>
      <c r="B15" s="177" t="s">
        <v>206</v>
      </c>
      <c r="C15" s="178" t="s">
        <v>179</v>
      </c>
      <c r="D15" s="256"/>
      <c r="E15" s="174">
        <v>0</v>
      </c>
      <c r="F15" s="174">
        <v>0</v>
      </c>
    </row>
    <row r="16" spans="1:6" ht="16.5" thickBot="1">
      <c r="A16" s="15">
        <v>933</v>
      </c>
      <c r="B16" s="32" t="s">
        <v>207</v>
      </c>
      <c r="C16" s="25" t="s">
        <v>183</v>
      </c>
      <c r="D16" s="33">
        <v>0</v>
      </c>
      <c r="E16" s="132">
        <v>0</v>
      </c>
      <c r="F16" s="132"/>
    </row>
    <row r="17" spans="1:6" ht="63.75" thickBot="1">
      <c r="A17" s="15">
        <v>933</v>
      </c>
      <c r="B17" s="32" t="s">
        <v>208</v>
      </c>
      <c r="C17" s="25" t="s">
        <v>181</v>
      </c>
      <c r="D17" s="33">
        <v>0</v>
      </c>
      <c r="E17" s="132">
        <v>0</v>
      </c>
      <c r="F17" s="132">
        <v>0</v>
      </c>
    </row>
    <row r="18" spans="1:6" ht="95.25" thickBot="1">
      <c r="A18" s="15">
        <v>933</v>
      </c>
      <c r="B18" s="32" t="s">
        <v>61</v>
      </c>
      <c r="C18" s="25" t="s">
        <v>54</v>
      </c>
      <c r="D18" s="33">
        <v>0</v>
      </c>
      <c r="E18" s="132">
        <v>0</v>
      </c>
      <c r="F18" s="132">
        <v>0</v>
      </c>
    </row>
    <row r="19" spans="1:6" ht="79.5" thickBot="1">
      <c r="A19" s="15">
        <v>933</v>
      </c>
      <c r="B19" s="32" t="s">
        <v>209</v>
      </c>
      <c r="C19" s="25" t="s">
        <v>182</v>
      </c>
      <c r="D19" s="33">
        <v>0</v>
      </c>
      <c r="E19" s="132">
        <v>0</v>
      </c>
      <c r="F19" s="132">
        <v>0</v>
      </c>
    </row>
    <row r="20" spans="1:6" ht="95.25" thickBot="1">
      <c r="A20" s="15">
        <v>933</v>
      </c>
      <c r="B20" s="32" t="s">
        <v>60</v>
      </c>
      <c r="C20" s="25" t="s">
        <v>52</v>
      </c>
      <c r="D20" s="33">
        <v>0</v>
      </c>
      <c r="E20" s="132">
        <v>0</v>
      </c>
      <c r="F20" s="132">
        <v>0</v>
      </c>
    </row>
    <row r="21" spans="1:6" ht="32.25" thickBot="1">
      <c r="A21" s="15">
        <v>933</v>
      </c>
      <c r="B21" s="32" t="s">
        <v>210</v>
      </c>
      <c r="C21" s="25" t="s">
        <v>184</v>
      </c>
      <c r="D21" s="209">
        <v>-23780540.879999999</v>
      </c>
      <c r="E21" s="204">
        <v>-17088498.710000001</v>
      </c>
      <c r="F21" s="204">
        <v>-15600382</v>
      </c>
    </row>
    <row r="22" spans="1:6" ht="32.25" thickBot="1">
      <c r="A22" s="15">
        <v>933</v>
      </c>
      <c r="B22" s="32" t="s">
        <v>211</v>
      </c>
      <c r="C22" s="25" t="s">
        <v>184</v>
      </c>
      <c r="D22" s="209">
        <v>-23780540.879999999</v>
      </c>
      <c r="E22" s="204">
        <v>-17088498.710000001</v>
      </c>
      <c r="F22" s="204">
        <v>-15600382</v>
      </c>
    </row>
    <row r="23" spans="1:6" ht="48" thickBot="1">
      <c r="A23" s="15">
        <v>933</v>
      </c>
      <c r="B23" s="32" t="s">
        <v>62</v>
      </c>
      <c r="C23" s="25" t="s">
        <v>57</v>
      </c>
      <c r="D23" s="209">
        <v>-23780540.879999999</v>
      </c>
      <c r="E23" s="204">
        <v>-17088498.710000001</v>
      </c>
      <c r="F23" s="204">
        <v>-15600382</v>
      </c>
    </row>
    <row r="24" spans="1:6" ht="32.25" thickBot="1">
      <c r="A24" s="15">
        <v>933</v>
      </c>
      <c r="B24" s="32" t="s">
        <v>212</v>
      </c>
      <c r="C24" s="25" t="s">
        <v>185</v>
      </c>
      <c r="D24" s="209">
        <v>27096885.289999999</v>
      </c>
      <c r="E24" s="204">
        <v>17088498.710000001</v>
      </c>
      <c r="F24" s="204">
        <v>15600382</v>
      </c>
    </row>
    <row r="25" spans="1:6" ht="32.25" thickBot="1">
      <c r="A25" s="15">
        <v>933</v>
      </c>
      <c r="B25" s="32" t="s">
        <v>213</v>
      </c>
      <c r="C25" s="25" t="s">
        <v>186</v>
      </c>
      <c r="D25" s="209">
        <v>27096885.289999999</v>
      </c>
      <c r="E25" s="204">
        <v>17088498.710000001</v>
      </c>
      <c r="F25" s="204">
        <v>15600382</v>
      </c>
    </row>
    <row r="26" spans="1:6" ht="48" thickBot="1">
      <c r="A26" s="15">
        <v>933</v>
      </c>
      <c r="B26" s="32" t="s">
        <v>63</v>
      </c>
      <c r="C26" s="25" t="s">
        <v>59</v>
      </c>
      <c r="D26" s="209">
        <v>27096885.289999999</v>
      </c>
      <c r="E26" s="204">
        <v>17088498.710000001</v>
      </c>
      <c r="F26" s="204">
        <v>15600382</v>
      </c>
    </row>
    <row r="27" spans="1:6" ht="32.25" thickBot="1">
      <c r="A27" s="15">
        <v>933</v>
      </c>
      <c r="B27" s="32" t="s">
        <v>214</v>
      </c>
      <c r="C27" s="25" t="s">
        <v>187</v>
      </c>
      <c r="D27" s="33">
        <v>0</v>
      </c>
      <c r="E27" s="204">
        <v>0</v>
      </c>
      <c r="F27" s="204">
        <v>0</v>
      </c>
    </row>
    <row r="28" spans="1:6" ht="32.25" thickBot="1">
      <c r="A28" s="15">
        <v>933</v>
      </c>
      <c r="B28" s="32" t="s">
        <v>215</v>
      </c>
      <c r="C28" s="25" t="s">
        <v>188</v>
      </c>
      <c r="D28" s="33">
        <v>0</v>
      </c>
      <c r="E28" s="204">
        <v>0</v>
      </c>
      <c r="F28" s="204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86"/>
  <sheetViews>
    <sheetView topLeftCell="A151" zoomScale="75" workbookViewId="0">
      <selection activeCell="D171" sqref="D171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232</v>
      </c>
    </row>
    <row r="2" spans="1:7">
      <c r="D2" s="1" t="s">
        <v>199</v>
      </c>
    </row>
    <row r="3" spans="1:7">
      <c r="D3" s="1" t="s">
        <v>154</v>
      </c>
    </row>
    <row r="4" spans="1:7">
      <c r="A4" s="30"/>
      <c r="C4" s="383" t="s">
        <v>757</v>
      </c>
      <c r="D4" s="383"/>
    </row>
    <row r="5" spans="1:7" ht="18" customHeight="1">
      <c r="A5" s="30"/>
      <c r="D5" s="1"/>
    </row>
    <row r="6" spans="1:7" ht="105.75" customHeight="1">
      <c r="A6" s="382" t="s">
        <v>741</v>
      </c>
      <c r="B6" s="382"/>
      <c r="C6" s="382"/>
      <c r="D6" s="382"/>
    </row>
    <row r="7" spans="1:7" ht="19.5" thickBot="1">
      <c r="A7" s="49"/>
    </row>
    <row r="8" spans="1:7" ht="32.25" thickBot="1">
      <c r="A8" s="2" t="s">
        <v>10</v>
      </c>
      <c r="B8" s="2" t="s">
        <v>149</v>
      </c>
      <c r="C8" s="3" t="s">
        <v>68</v>
      </c>
      <c r="D8" s="2" t="s">
        <v>150</v>
      </c>
    </row>
    <row r="9" spans="1:7" ht="79.5" thickBot="1">
      <c r="A9" s="70" t="s">
        <v>302</v>
      </c>
      <c r="B9" s="71" t="s">
        <v>317</v>
      </c>
      <c r="C9" s="72"/>
      <c r="D9" s="112">
        <f>D10+D13+D18+D21</f>
        <v>97247.41</v>
      </c>
    </row>
    <row r="10" spans="1:7" ht="16.5" thickBot="1">
      <c r="A10" s="74" t="s">
        <v>318</v>
      </c>
      <c r="B10" s="71" t="s">
        <v>320</v>
      </c>
      <c r="C10" s="72"/>
      <c r="D10" s="73">
        <f>D11</f>
        <v>25200</v>
      </c>
    </row>
    <row r="11" spans="1:7" ht="16.5" thickBot="1">
      <c r="A11" s="75" t="s">
        <v>319</v>
      </c>
      <c r="B11" s="71" t="s">
        <v>322</v>
      </c>
      <c r="C11" s="76"/>
      <c r="D11" s="110">
        <f>SUM(D12)</f>
        <v>25200</v>
      </c>
    </row>
    <row r="12" spans="1:7" ht="75" customHeight="1" thickBot="1">
      <c r="A12" s="304" t="s">
        <v>71</v>
      </c>
      <c r="B12" s="77" t="s">
        <v>321</v>
      </c>
      <c r="C12" s="7">
        <v>200</v>
      </c>
      <c r="D12" s="111">
        <v>25200</v>
      </c>
      <c r="G12" s="65"/>
    </row>
    <row r="13" spans="1:7" ht="32.25" thickBot="1">
      <c r="A13" s="78" t="s">
        <v>303</v>
      </c>
      <c r="B13" s="71" t="s">
        <v>243</v>
      </c>
      <c r="C13" s="79"/>
      <c r="D13" s="113">
        <f>SUM(D15:D17)</f>
        <v>68920</v>
      </c>
    </row>
    <row r="14" spans="1:7" ht="32.25" thickBot="1">
      <c r="A14" s="78" t="s">
        <v>330</v>
      </c>
      <c r="B14" s="80" t="s">
        <v>323</v>
      </c>
      <c r="C14" s="81"/>
      <c r="D14" s="114">
        <f>D15+D16+D17</f>
        <v>68920</v>
      </c>
    </row>
    <row r="15" spans="1:7" ht="60" customHeight="1" thickBot="1">
      <c r="A15" s="82" t="s">
        <v>72</v>
      </c>
      <c r="B15" s="83" t="s">
        <v>324</v>
      </c>
      <c r="C15" s="7">
        <v>200</v>
      </c>
      <c r="D15" s="111">
        <v>0</v>
      </c>
    </row>
    <row r="16" spans="1:7" ht="58.5" customHeight="1" thickBot="1">
      <c r="A16" s="82" t="s">
        <v>73</v>
      </c>
      <c r="B16" s="77" t="s">
        <v>325</v>
      </c>
      <c r="C16" s="2">
        <v>200</v>
      </c>
      <c r="D16" s="84">
        <v>0</v>
      </c>
    </row>
    <row r="17" spans="1:4" ht="63.75" thickBot="1">
      <c r="A17" s="82" t="s">
        <v>86</v>
      </c>
      <c r="B17" s="77" t="s">
        <v>326</v>
      </c>
      <c r="C17" s="2">
        <v>600</v>
      </c>
      <c r="D17" s="284">
        <v>68920</v>
      </c>
    </row>
    <row r="18" spans="1:4" ht="32.25" thickBot="1">
      <c r="A18" s="74" t="s">
        <v>304</v>
      </c>
      <c r="B18" s="71" t="s">
        <v>327</v>
      </c>
      <c r="C18" s="76"/>
      <c r="D18" s="215">
        <f>SUM(D20)</f>
        <v>2727.41</v>
      </c>
    </row>
    <row r="19" spans="1:4" ht="48" thickBot="1">
      <c r="A19" s="74" t="s">
        <v>329</v>
      </c>
      <c r="B19" s="80" t="s">
        <v>328</v>
      </c>
      <c r="C19" s="76"/>
      <c r="D19" s="110">
        <f>D20</f>
        <v>2727.41</v>
      </c>
    </row>
    <row r="20" spans="1:4" ht="48" thickBot="1">
      <c r="A20" s="82" t="s">
        <v>74</v>
      </c>
      <c r="B20" s="77" t="s">
        <v>331</v>
      </c>
      <c r="C20" s="2">
        <v>200</v>
      </c>
      <c r="D20" s="116">
        <v>2727.41</v>
      </c>
    </row>
    <row r="21" spans="1:4" ht="48" thickBot="1">
      <c r="A21" s="74" t="s">
        <v>305</v>
      </c>
      <c r="B21" s="71" t="s">
        <v>332</v>
      </c>
      <c r="C21" s="76"/>
      <c r="D21" s="110">
        <f>SUM(D23)</f>
        <v>400</v>
      </c>
    </row>
    <row r="22" spans="1:4" ht="32.25" thickBot="1">
      <c r="A22" s="74" t="s">
        <v>333</v>
      </c>
      <c r="B22" s="80" t="s">
        <v>334</v>
      </c>
      <c r="C22" s="76"/>
      <c r="D22" s="110">
        <f>D23</f>
        <v>400</v>
      </c>
    </row>
    <row r="23" spans="1:4" ht="64.5" customHeight="1" thickBot="1">
      <c r="A23" s="82" t="s">
        <v>76</v>
      </c>
      <c r="B23" s="77" t="s">
        <v>335</v>
      </c>
      <c r="C23" s="2">
        <v>200</v>
      </c>
      <c r="D23" s="116">
        <v>400</v>
      </c>
    </row>
    <row r="24" spans="1:4" ht="32.25" thickBot="1">
      <c r="A24" s="70" t="s">
        <v>306</v>
      </c>
      <c r="B24" s="71" t="s">
        <v>336</v>
      </c>
      <c r="C24" s="72"/>
      <c r="D24" s="112">
        <f>D25+D30</f>
        <v>4472743.83</v>
      </c>
    </row>
    <row r="25" spans="1:4" ht="32.25" thickBot="1">
      <c r="A25" s="85" t="s">
        <v>307</v>
      </c>
      <c r="B25" s="86" t="s">
        <v>337</v>
      </c>
      <c r="C25" s="87"/>
      <c r="D25" s="117">
        <f>SUM(D27:D29)</f>
        <v>4404086.57</v>
      </c>
    </row>
    <row r="26" spans="1:4" ht="32.25" thickBot="1">
      <c r="A26" s="88" t="s">
        <v>338</v>
      </c>
      <c r="B26" s="80" t="s">
        <v>339</v>
      </c>
      <c r="C26" s="87"/>
      <c r="D26" s="117">
        <f>D27+D28+D29</f>
        <v>4404086.57</v>
      </c>
    </row>
    <row r="27" spans="1:4" ht="48" thickBot="1">
      <c r="A27" s="89" t="s">
        <v>85</v>
      </c>
      <c r="B27" s="77" t="s">
        <v>340</v>
      </c>
      <c r="C27" s="2">
        <v>200</v>
      </c>
      <c r="D27" s="322">
        <v>2785197.5</v>
      </c>
    </row>
    <row r="28" spans="1:4" ht="104.25" customHeight="1" thickBot="1">
      <c r="A28" s="90" t="s">
        <v>729</v>
      </c>
      <c r="B28" s="329" t="s">
        <v>765</v>
      </c>
      <c r="C28" s="5">
        <v>200</v>
      </c>
      <c r="D28" s="115">
        <v>1618889.07</v>
      </c>
    </row>
    <row r="29" spans="1:4" ht="72.75" customHeight="1" thickBot="1">
      <c r="A29" s="82" t="s">
        <v>77</v>
      </c>
      <c r="B29" s="83" t="s">
        <v>341</v>
      </c>
      <c r="C29" s="7">
        <v>200</v>
      </c>
      <c r="D29" s="323">
        <v>0</v>
      </c>
    </row>
    <row r="30" spans="1:4" ht="16.5" thickBot="1">
      <c r="A30" s="85" t="s">
        <v>69</v>
      </c>
      <c r="B30" s="87" t="s">
        <v>343</v>
      </c>
      <c r="C30" s="87"/>
      <c r="D30" s="117">
        <f>SUM(D32)</f>
        <v>68657.259999999995</v>
      </c>
    </row>
    <row r="31" spans="1:4" ht="16.5" thickBot="1">
      <c r="A31" s="85" t="s">
        <v>342</v>
      </c>
      <c r="B31" s="80" t="s">
        <v>660</v>
      </c>
      <c r="C31" s="87"/>
      <c r="D31" s="117">
        <f>D32</f>
        <v>68657.259999999995</v>
      </c>
    </row>
    <row r="32" spans="1:4" ht="32.25" thickBot="1">
      <c r="A32" s="82" t="s">
        <v>75</v>
      </c>
      <c r="B32" s="77" t="s">
        <v>661</v>
      </c>
      <c r="C32" s="2">
        <v>200</v>
      </c>
      <c r="D32" s="116">
        <v>68657.259999999995</v>
      </c>
    </row>
    <row r="33" spans="1:4" ht="48" thickBot="1">
      <c r="A33" s="70" t="s">
        <v>70</v>
      </c>
      <c r="B33" s="71" t="s">
        <v>346</v>
      </c>
      <c r="C33" s="72"/>
      <c r="D33" s="112">
        <f>D34+D39+D44+D49</f>
        <v>1237791.73</v>
      </c>
    </row>
    <row r="34" spans="1:4" ht="48" thickBot="1">
      <c r="A34" s="74" t="s">
        <v>231</v>
      </c>
      <c r="B34" s="71" t="s">
        <v>347</v>
      </c>
      <c r="C34" s="76"/>
      <c r="D34" s="110">
        <f>D36+D37+D38</f>
        <v>0</v>
      </c>
    </row>
    <row r="35" spans="1:4" ht="32.25" thickBot="1">
      <c r="A35" s="74" t="s">
        <v>348</v>
      </c>
      <c r="B35" s="80" t="s">
        <v>349</v>
      </c>
      <c r="C35" s="76"/>
      <c r="D35" s="110">
        <f>D36+D37+D38</f>
        <v>0</v>
      </c>
    </row>
    <row r="36" spans="1:4" ht="63.75" thickBot="1">
      <c r="A36" s="82" t="s">
        <v>263</v>
      </c>
      <c r="B36" s="77" t="s">
        <v>288</v>
      </c>
      <c r="C36" s="5">
        <v>400</v>
      </c>
      <c r="D36" s="115">
        <v>0</v>
      </c>
    </row>
    <row r="37" spans="1:4" ht="67.5" customHeight="1" thickBot="1">
      <c r="A37" s="89" t="s">
        <v>264</v>
      </c>
      <c r="B37" s="77" t="s">
        <v>265</v>
      </c>
      <c r="C37" s="5">
        <v>400</v>
      </c>
      <c r="D37" s="115">
        <v>0</v>
      </c>
    </row>
    <row r="38" spans="1:4" ht="78.75" customHeight="1" thickBot="1">
      <c r="A38" s="82" t="s">
        <v>267</v>
      </c>
      <c r="B38" s="77" t="s">
        <v>266</v>
      </c>
      <c r="C38" s="2">
        <v>400</v>
      </c>
      <c r="D38" s="115">
        <v>0</v>
      </c>
    </row>
    <row r="39" spans="1:4" ht="16.5" thickBot="1">
      <c r="A39" s="74" t="s">
        <v>151</v>
      </c>
      <c r="B39" s="71" t="s">
        <v>350</v>
      </c>
      <c r="C39" s="76"/>
      <c r="D39" s="110">
        <f>SUM(D41:D43)</f>
        <v>682422.3</v>
      </c>
    </row>
    <row r="40" spans="1:4" ht="16.5" thickBot="1">
      <c r="A40" s="74" t="s">
        <v>351</v>
      </c>
      <c r="B40" s="80" t="s">
        <v>352</v>
      </c>
      <c r="C40" s="76"/>
      <c r="D40" s="110">
        <f>D41+D42+D43</f>
        <v>682422.3</v>
      </c>
    </row>
    <row r="41" spans="1:4" ht="48" thickBot="1">
      <c r="A41" s="82" t="s">
        <v>87</v>
      </c>
      <c r="B41" s="77" t="s">
        <v>353</v>
      </c>
      <c r="C41" s="2">
        <v>200</v>
      </c>
      <c r="D41" s="115">
        <v>562422.30000000005</v>
      </c>
    </row>
    <row r="42" spans="1:4" ht="48" thickBot="1">
      <c r="A42" s="82" t="s">
        <v>88</v>
      </c>
      <c r="B42" s="77" t="s">
        <v>354</v>
      </c>
      <c r="C42" s="2">
        <v>200</v>
      </c>
      <c r="D42" s="115">
        <v>120000</v>
      </c>
    </row>
    <row r="43" spans="1:4" ht="79.5" thickBot="1">
      <c r="A43" s="82" t="s">
        <v>592</v>
      </c>
      <c r="B43" s="77" t="s">
        <v>239</v>
      </c>
      <c r="C43" s="5">
        <v>400</v>
      </c>
      <c r="D43" s="115">
        <v>0</v>
      </c>
    </row>
    <row r="44" spans="1:4" ht="32.25" thickBot="1">
      <c r="A44" s="85" t="s">
        <v>152</v>
      </c>
      <c r="B44" s="71" t="s">
        <v>355</v>
      </c>
      <c r="C44" s="87"/>
      <c r="D44" s="117">
        <f>SUM(D46:D48)</f>
        <v>30000</v>
      </c>
    </row>
    <row r="45" spans="1:4" ht="32.25" thickBot="1">
      <c r="A45" s="85" t="s">
        <v>357</v>
      </c>
      <c r="B45" s="80" t="s">
        <v>356</v>
      </c>
      <c r="C45" s="87"/>
      <c r="D45" s="117">
        <f>D46+D47+D48</f>
        <v>30000</v>
      </c>
    </row>
    <row r="46" spans="1:4" ht="60.75" customHeight="1" thickBot="1">
      <c r="A46" s="82" t="s">
        <v>89</v>
      </c>
      <c r="B46" s="77" t="s">
        <v>358</v>
      </c>
      <c r="C46" s="7">
        <v>200</v>
      </c>
      <c r="D46" s="111">
        <v>0</v>
      </c>
    </row>
    <row r="47" spans="1:4" ht="48" thickBot="1">
      <c r="A47" s="82" t="s">
        <v>513</v>
      </c>
      <c r="B47" s="77" t="s">
        <v>442</v>
      </c>
      <c r="C47" s="7">
        <v>200</v>
      </c>
      <c r="D47" s="111">
        <v>30000</v>
      </c>
    </row>
    <row r="48" spans="1:4" ht="56.25" customHeight="1" thickBot="1">
      <c r="A48" s="89" t="s">
        <v>90</v>
      </c>
      <c r="B48" s="77" t="s">
        <v>359</v>
      </c>
      <c r="C48" s="2">
        <v>200</v>
      </c>
      <c r="D48" s="116">
        <v>0</v>
      </c>
    </row>
    <row r="49" spans="1:4" ht="32.25" thickBot="1">
      <c r="A49" s="74" t="s">
        <v>300</v>
      </c>
      <c r="B49" s="71" t="s">
        <v>360</v>
      </c>
      <c r="C49" s="76"/>
      <c r="D49" s="110">
        <f>SUM(D51:D54)</f>
        <v>525369.42999999993</v>
      </c>
    </row>
    <row r="50" spans="1:4" ht="48" thickBot="1">
      <c r="A50" s="74" t="s">
        <v>361</v>
      </c>
      <c r="B50" s="80" t="s">
        <v>362</v>
      </c>
      <c r="C50" s="76"/>
      <c r="D50" s="110">
        <f>D51+D53+D54+D52</f>
        <v>525369.42999999993</v>
      </c>
    </row>
    <row r="51" spans="1:4" ht="59.25" customHeight="1" thickBot="1">
      <c r="A51" s="82" t="s">
        <v>91</v>
      </c>
      <c r="B51" s="77" t="s">
        <v>363</v>
      </c>
      <c r="C51" s="2">
        <v>200</v>
      </c>
      <c r="D51" s="34">
        <v>0</v>
      </c>
    </row>
    <row r="52" spans="1:4" ht="70.5" customHeight="1" thickBot="1">
      <c r="A52" s="82" t="s">
        <v>665</v>
      </c>
      <c r="B52" s="77" t="s">
        <v>666</v>
      </c>
      <c r="C52" s="210">
        <v>500</v>
      </c>
      <c r="D52" s="115">
        <v>69684.75</v>
      </c>
    </row>
    <row r="53" spans="1:4" ht="48" thickBot="1">
      <c r="A53" s="82" t="s">
        <v>572</v>
      </c>
      <c r="B53" s="77" t="s">
        <v>667</v>
      </c>
      <c r="C53" s="2">
        <v>200</v>
      </c>
      <c r="D53" s="115">
        <v>0</v>
      </c>
    </row>
    <row r="54" spans="1:4" ht="113.25" thickBot="1">
      <c r="A54" s="258" t="s">
        <v>785</v>
      </c>
      <c r="B54" s="77" t="s">
        <v>786</v>
      </c>
      <c r="C54" s="2">
        <v>400</v>
      </c>
      <c r="D54" s="115">
        <v>455684.68</v>
      </c>
    </row>
    <row r="55" spans="1:4" ht="48" thickBot="1">
      <c r="A55" s="91" t="s">
        <v>550</v>
      </c>
      <c r="B55" s="71" t="s">
        <v>365</v>
      </c>
      <c r="C55" s="72"/>
      <c r="D55" s="112">
        <f>D56</f>
        <v>1339428.8400000001</v>
      </c>
    </row>
    <row r="56" spans="1:4" ht="32.25" thickBot="1">
      <c r="A56" s="88" t="s">
        <v>316</v>
      </c>
      <c r="B56" s="71" t="s">
        <v>366</v>
      </c>
      <c r="C56" s="92"/>
      <c r="D56" s="118">
        <f>SUM(D58:D61)</f>
        <v>1339428.8400000001</v>
      </c>
    </row>
    <row r="57" spans="1:4" ht="32.25" thickBot="1">
      <c r="A57" s="74" t="s">
        <v>367</v>
      </c>
      <c r="B57" s="80" t="s">
        <v>368</v>
      </c>
      <c r="C57" s="92"/>
      <c r="D57" s="110">
        <f>D58+D60+D61+D59</f>
        <v>1339428.8400000001</v>
      </c>
    </row>
    <row r="58" spans="1:4" ht="48" thickBot="1">
      <c r="A58" s="82" t="s">
        <v>93</v>
      </c>
      <c r="B58" s="77" t="s">
        <v>369</v>
      </c>
      <c r="C58" s="2">
        <v>200</v>
      </c>
      <c r="D58" s="115">
        <v>0</v>
      </c>
    </row>
    <row r="59" spans="1:4" ht="34.5" customHeight="1" thickBot="1">
      <c r="A59" s="82" t="s">
        <v>773</v>
      </c>
      <c r="B59" s="77" t="s">
        <v>774</v>
      </c>
      <c r="C59" s="2">
        <v>200</v>
      </c>
      <c r="D59" s="115">
        <v>1100000</v>
      </c>
    </row>
    <row r="60" spans="1:4" ht="48" thickBot="1">
      <c r="A60" s="89" t="s">
        <v>94</v>
      </c>
      <c r="B60" s="77" t="s">
        <v>370</v>
      </c>
      <c r="C60" s="2">
        <v>200</v>
      </c>
      <c r="D60" s="322">
        <v>21000</v>
      </c>
    </row>
    <row r="61" spans="1:4" ht="32.25" thickBot="1">
      <c r="A61" s="82" t="s">
        <v>95</v>
      </c>
      <c r="B61" s="77" t="s">
        <v>371</v>
      </c>
      <c r="C61" s="2">
        <v>200</v>
      </c>
      <c r="D61" s="115">
        <v>218428.84</v>
      </c>
    </row>
    <row r="62" spans="1:4" ht="48" thickBot="1">
      <c r="A62" s="70" t="s">
        <v>173</v>
      </c>
      <c r="B62" s="71" t="s">
        <v>372</v>
      </c>
      <c r="C62" s="72"/>
      <c r="D62" s="112">
        <f>D63+D67+D70</f>
        <v>2583605</v>
      </c>
    </row>
    <row r="63" spans="1:4" ht="32.25" thickBot="1">
      <c r="A63" s="85" t="s">
        <v>174</v>
      </c>
      <c r="B63" s="71" t="s">
        <v>373</v>
      </c>
      <c r="C63" s="87"/>
      <c r="D63" s="119">
        <f>SUM(D65:D66)</f>
        <v>2563100</v>
      </c>
    </row>
    <row r="64" spans="1:4" ht="16.5" thickBot="1">
      <c r="A64" s="88" t="s">
        <v>374</v>
      </c>
      <c r="B64" s="80" t="s">
        <v>375</v>
      </c>
      <c r="C64" s="87"/>
      <c r="D64" s="119">
        <f>D65+D66</f>
        <v>2563100</v>
      </c>
    </row>
    <row r="65" spans="1:4" s="62" customFormat="1" ht="32.25" thickBot="1">
      <c r="A65" s="82" t="s">
        <v>96</v>
      </c>
      <c r="B65" s="77" t="s">
        <v>376</v>
      </c>
      <c r="C65" s="93">
        <v>200</v>
      </c>
      <c r="D65" s="324">
        <v>1865000</v>
      </c>
    </row>
    <row r="66" spans="1:4" s="62" customFormat="1" ht="48" thickBot="1">
      <c r="A66" s="82" t="s">
        <v>97</v>
      </c>
      <c r="B66" s="77" t="s">
        <v>377</v>
      </c>
      <c r="C66" s="93">
        <v>200</v>
      </c>
      <c r="D66" s="323">
        <v>698100</v>
      </c>
    </row>
    <row r="67" spans="1:4" ht="32.25" thickBot="1">
      <c r="A67" s="88" t="s">
        <v>21</v>
      </c>
      <c r="B67" s="71" t="s">
        <v>378</v>
      </c>
      <c r="C67" s="92"/>
      <c r="D67" s="122">
        <f>D68</f>
        <v>20505</v>
      </c>
    </row>
    <row r="68" spans="1:4" ht="32.25" thickBot="1">
      <c r="A68" s="94" t="s">
        <v>379</v>
      </c>
      <c r="B68" s="80" t="s">
        <v>244</v>
      </c>
      <c r="C68" s="76"/>
      <c r="D68" s="123">
        <f>D69</f>
        <v>20505</v>
      </c>
    </row>
    <row r="69" spans="1:4" ht="48" thickBot="1">
      <c r="A69" s="89" t="s">
        <v>98</v>
      </c>
      <c r="B69" s="77" t="s">
        <v>470</v>
      </c>
      <c r="C69" s="95"/>
      <c r="D69" s="325">
        <v>20505</v>
      </c>
    </row>
    <row r="70" spans="1:4" ht="32.25" thickBot="1">
      <c r="A70" s="74" t="s">
        <v>22</v>
      </c>
      <c r="B70" s="71" t="s">
        <v>380</v>
      </c>
      <c r="C70" s="76"/>
      <c r="D70" s="123">
        <f>SUM(D72)</f>
        <v>0</v>
      </c>
    </row>
    <row r="71" spans="1:4" ht="16.5" thickBot="1">
      <c r="A71" s="74" t="s">
        <v>381</v>
      </c>
      <c r="B71" s="80" t="s">
        <v>382</v>
      </c>
      <c r="C71" s="76"/>
      <c r="D71" s="123">
        <f>D72</f>
        <v>0</v>
      </c>
    </row>
    <row r="72" spans="1:4" ht="48" thickBot="1">
      <c r="A72" s="82" t="s">
        <v>99</v>
      </c>
      <c r="B72" s="77" t="s">
        <v>383</v>
      </c>
      <c r="C72" s="2">
        <v>200</v>
      </c>
      <c r="D72" s="116">
        <v>0</v>
      </c>
    </row>
    <row r="73" spans="1:4" ht="32.25" thickBot="1">
      <c r="A73" s="96" t="s">
        <v>23</v>
      </c>
      <c r="B73" s="71" t="s">
        <v>384</v>
      </c>
      <c r="C73" s="72"/>
      <c r="D73" s="112">
        <f>D74+D83+D92+D96</f>
        <v>5432946.8000000007</v>
      </c>
    </row>
    <row r="74" spans="1:4" ht="48" thickBot="1">
      <c r="A74" s="88" t="s">
        <v>24</v>
      </c>
      <c r="B74" s="71" t="s">
        <v>385</v>
      </c>
      <c r="C74" s="92"/>
      <c r="D74" s="125">
        <f>SUM(D76:D82)</f>
        <v>4457241.9000000004</v>
      </c>
    </row>
    <row r="75" spans="1:4" ht="23.25" customHeight="1" thickBot="1">
      <c r="A75" s="74" t="s">
        <v>387</v>
      </c>
      <c r="B75" s="80" t="s">
        <v>386</v>
      </c>
      <c r="C75" s="76"/>
      <c r="D75" s="126">
        <f>D76+D77+D78+D81+D82+D79+D80</f>
        <v>4457241.9000000004</v>
      </c>
    </row>
    <row r="76" spans="1:4" ht="92.25" customHeight="1" thickBot="1">
      <c r="A76" s="97" t="s">
        <v>389</v>
      </c>
      <c r="B76" s="77" t="s">
        <v>388</v>
      </c>
      <c r="C76" s="5">
        <v>100</v>
      </c>
      <c r="D76" s="115">
        <v>2510744</v>
      </c>
    </row>
    <row r="77" spans="1:4" ht="127.5" customHeight="1" thickBot="1">
      <c r="A77" s="97" t="s">
        <v>268</v>
      </c>
      <c r="B77" s="77" t="s">
        <v>769</v>
      </c>
      <c r="C77" s="5">
        <v>100</v>
      </c>
      <c r="D77" s="115">
        <v>98951</v>
      </c>
    </row>
    <row r="78" spans="1:4" ht="111" thickBot="1">
      <c r="A78" s="89" t="s">
        <v>390</v>
      </c>
      <c r="B78" s="77" t="s">
        <v>238</v>
      </c>
      <c r="C78" s="5">
        <v>100</v>
      </c>
      <c r="D78" s="115">
        <v>278732</v>
      </c>
    </row>
    <row r="79" spans="1:4" ht="32.25" thickBot="1">
      <c r="A79" s="89" t="s">
        <v>684</v>
      </c>
      <c r="B79" s="77" t="s">
        <v>685</v>
      </c>
      <c r="C79" s="5">
        <v>200</v>
      </c>
      <c r="D79" s="115">
        <v>0</v>
      </c>
    </row>
    <row r="80" spans="1:4" ht="32.25" thickBot="1">
      <c r="A80" s="89" t="s">
        <v>548</v>
      </c>
      <c r="B80" s="77" t="s">
        <v>539</v>
      </c>
      <c r="C80" s="5">
        <v>200</v>
      </c>
      <c r="D80" s="115">
        <v>0</v>
      </c>
    </row>
    <row r="81" spans="1:4" ht="48" thickBot="1">
      <c r="A81" s="10" t="s">
        <v>391</v>
      </c>
      <c r="B81" s="77" t="s">
        <v>388</v>
      </c>
      <c r="C81" s="5">
        <v>200</v>
      </c>
      <c r="D81" s="115">
        <v>1360814.9</v>
      </c>
    </row>
    <row r="82" spans="1:4" ht="32.25" thickBot="1">
      <c r="A82" s="9" t="s">
        <v>392</v>
      </c>
      <c r="B82" s="77" t="s">
        <v>388</v>
      </c>
      <c r="C82" s="5">
        <v>800</v>
      </c>
      <c r="D82" s="115">
        <v>208000</v>
      </c>
    </row>
    <row r="83" spans="1:4" ht="32.25" thickBot="1">
      <c r="A83" s="74" t="s">
        <v>216</v>
      </c>
      <c r="B83" s="71" t="s">
        <v>394</v>
      </c>
      <c r="C83" s="76"/>
      <c r="D83" s="110">
        <f>D84</f>
        <v>887238.9</v>
      </c>
    </row>
    <row r="84" spans="1:4" ht="16.5" thickBot="1">
      <c r="A84" s="74" t="s">
        <v>393</v>
      </c>
      <c r="B84" s="80" t="s">
        <v>395</v>
      </c>
      <c r="C84" s="76"/>
      <c r="D84" s="110">
        <f>D85+D86+D87+D90+D91+D88+D89</f>
        <v>887238.9</v>
      </c>
    </row>
    <row r="85" spans="1:4" ht="79.5" thickBot="1">
      <c r="A85" s="271" t="s">
        <v>397</v>
      </c>
      <c r="B85" s="77" t="s">
        <v>396</v>
      </c>
      <c r="C85" s="2">
        <v>100</v>
      </c>
      <c r="D85" s="115">
        <v>468520</v>
      </c>
    </row>
    <row r="86" spans="1:4" ht="126" customHeight="1" thickBot="1">
      <c r="A86" s="141" t="s">
        <v>268</v>
      </c>
      <c r="B86" s="77" t="s">
        <v>770</v>
      </c>
      <c r="C86" s="5">
        <v>100</v>
      </c>
      <c r="D86" s="115">
        <v>98951</v>
      </c>
    </row>
    <row r="87" spans="1:4" ht="111" thickBot="1">
      <c r="A87" s="262" t="s">
        <v>398</v>
      </c>
      <c r="B87" s="2" t="s">
        <v>245</v>
      </c>
      <c r="C87" s="5">
        <v>100</v>
      </c>
      <c r="D87" s="115">
        <v>278732</v>
      </c>
    </row>
    <row r="88" spans="1:4" ht="48" thickBot="1">
      <c r="A88" s="305" t="s">
        <v>573</v>
      </c>
      <c r="B88" s="2" t="s">
        <v>575</v>
      </c>
      <c r="C88" s="2">
        <v>200</v>
      </c>
      <c r="D88" s="116">
        <v>0</v>
      </c>
    </row>
    <row r="89" spans="1:4" ht="48" thickBot="1">
      <c r="A89" s="305" t="s">
        <v>574</v>
      </c>
      <c r="B89" s="2" t="s">
        <v>576</v>
      </c>
      <c r="C89" s="2">
        <v>200</v>
      </c>
      <c r="D89" s="116">
        <v>0</v>
      </c>
    </row>
    <row r="90" spans="1:4" ht="32.25" thickBot="1">
      <c r="A90" s="10" t="s">
        <v>399</v>
      </c>
      <c r="B90" s="83" t="s">
        <v>396</v>
      </c>
      <c r="C90" s="7">
        <v>200</v>
      </c>
      <c r="D90" s="111">
        <v>41035.9</v>
      </c>
    </row>
    <row r="91" spans="1:4" ht="48" thickBot="1">
      <c r="A91" s="89" t="s">
        <v>400</v>
      </c>
      <c r="B91" s="77" t="s">
        <v>237</v>
      </c>
      <c r="C91" s="7">
        <v>200</v>
      </c>
      <c r="D91" s="111"/>
    </row>
    <row r="92" spans="1:4" ht="32.25" thickBot="1">
      <c r="A92" s="88" t="s">
        <v>217</v>
      </c>
      <c r="B92" s="71" t="s">
        <v>401</v>
      </c>
      <c r="C92" s="79"/>
      <c r="D92" s="113">
        <f>SUM(D93)</f>
        <v>73466</v>
      </c>
    </row>
    <row r="93" spans="1:4" ht="16.5" thickBot="1">
      <c r="A93" s="74" t="s">
        <v>402</v>
      </c>
      <c r="B93" s="80" t="s">
        <v>403</v>
      </c>
      <c r="C93" s="76"/>
      <c r="D93" s="110">
        <f>D95+D94</f>
        <v>73466</v>
      </c>
    </row>
    <row r="94" spans="1:4" ht="66.75" customHeight="1" thickBot="1">
      <c r="A94" s="281" t="s">
        <v>688</v>
      </c>
      <c r="B94" s="282" t="s">
        <v>689</v>
      </c>
      <c r="C94" s="283">
        <v>100</v>
      </c>
      <c r="D94" s="284">
        <v>15000</v>
      </c>
    </row>
    <row r="95" spans="1:4" ht="63.75" thickBot="1">
      <c r="A95" s="285" t="s">
        <v>404</v>
      </c>
      <c r="B95" s="77" t="s">
        <v>405</v>
      </c>
      <c r="C95" s="5">
        <v>200</v>
      </c>
      <c r="D95" s="284">
        <v>58466</v>
      </c>
    </row>
    <row r="96" spans="1:4" ht="16.5" thickBot="1">
      <c r="A96" s="211" t="s">
        <v>492</v>
      </c>
      <c r="B96" s="102" t="s">
        <v>496</v>
      </c>
      <c r="C96" s="212"/>
      <c r="D96" s="127">
        <f>D97</f>
        <v>15000</v>
      </c>
    </row>
    <row r="97" spans="1:4" ht="16.5" thickBot="1">
      <c r="A97" s="211" t="s">
        <v>493</v>
      </c>
      <c r="B97" s="102" t="s">
        <v>497</v>
      </c>
      <c r="C97" s="212"/>
      <c r="D97" s="127">
        <f>D98</f>
        <v>15000</v>
      </c>
    </row>
    <row r="98" spans="1:4" ht="32.25" thickBot="1">
      <c r="A98" s="9" t="s">
        <v>494</v>
      </c>
      <c r="B98" s="77" t="s">
        <v>495</v>
      </c>
      <c r="C98" s="5"/>
      <c r="D98" s="115">
        <v>15000</v>
      </c>
    </row>
    <row r="99" spans="1:4" ht="32.25" thickBot="1">
      <c r="A99" s="70" t="s">
        <v>218</v>
      </c>
      <c r="B99" s="71" t="s">
        <v>406</v>
      </c>
      <c r="C99" s="72"/>
      <c r="D99" s="112">
        <f>D100+D115</f>
        <v>5145980.7799999993</v>
      </c>
    </row>
    <row r="100" spans="1:4" ht="32.25" thickBot="1">
      <c r="A100" s="74" t="s">
        <v>219</v>
      </c>
      <c r="B100" s="71" t="s">
        <v>407</v>
      </c>
      <c r="C100" s="76"/>
      <c r="D100" s="110">
        <f>SUM(D102:D114)</f>
        <v>5122208.2799999993</v>
      </c>
    </row>
    <row r="101" spans="1:4" ht="32.25" thickBot="1">
      <c r="A101" s="74" t="s">
        <v>408</v>
      </c>
      <c r="B101" s="80" t="s">
        <v>409</v>
      </c>
      <c r="C101" s="76"/>
      <c r="D101" s="110">
        <f>SUM(D102:D114)</f>
        <v>5122208.2799999993</v>
      </c>
    </row>
    <row r="102" spans="1:4" ht="75.75" customHeight="1" thickBot="1">
      <c r="A102" s="305" t="s">
        <v>411</v>
      </c>
      <c r="B102" s="77" t="s">
        <v>410</v>
      </c>
      <c r="C102" s="2">
        <v>100</v>
      </c>
      <c r="D102" s="115">
        <v>2903152.8</v>
      </c>
    </row>
    <row r="103" spans="1:4" ht="65.25" customHeight="1" thickBot="1">
      <c r="A103" s="272" t="s">
        <v>413</v>
      </c>
      <c r="B103" s="5" t="s">
        <v>412</v>
      </c>
      <c r="C103" s="5">
        <v>200</v>
      </c>
      <c r="D103" s="284">
        <v>271550</v>
      </c>
    </row>
    <row r="104" spans="1:4" ht="65.25" customHeight="1" thickBot="1">
      <c r="A104" s="287" t="s">
        <v>690</v>
      </c>
      <c r="B104" s="286" t="s">
        <v>412</v>
      </c>
      <c r="C104" s="286">
        <v>300</v>
      </c>
      <c r="D104" s="115">
        <v>0</v>
      </c>
    </row>
    <row r="105" spans="1:4" ht="48" customHeight="1" thickBot="1">
      <c r="A105" s="273" t="s">
        <v>414</v>
      </c>
      <c r="B105" s="5" t="s">
        <v>412</v>
      </c>
      <c r="C105" s="5">
        <v>800</v>
      </c>
      <c r="D105" s="115">
        <v>42400</v>
      </c>
    </row>
    <row r="106" spans="1:4" ht="79.5" thickBot="1">
      <c r="A106" s="305" t="s">
        <v>240</v>
      </c>
      <c r="B106" s="83" t="s">
        <v>415</v>
      </c>
      <c r="C106" s="2">
        <v>100</v>
      </c>
      <c r="D106" s="115">
        <v>972305.48</v>
      </c>
    </row>
    <row r="107" spans="1:4" ht="51.75" customHeight="1" thickBot="1">
      <c r="A107" s="98" t="s">
        <v>593</v>
      </c>
      <c r="B107" s="77" t="s">
        <v>416</v>
      </c>
      <c r="C107" s="5">
        <v>500</v>
      </c>
      <c r="D107" s="115">
        <v>0</v>
      </c>
    </row>
    <row r="108" spans="1:4" ht="63.75" thickBot="1">
      <c r="A108" s="328" t="s">
        <v>418</v>
      </c>
      <c r="B108" s="77" t="s">
        <v>417</v>
      </c>
      <c r="C108" s="5">
        <v>200</v>
      </c>
      <c r="D108" s="115">
        <v>374800</v>
      </c>
    </row>
    <row r="109" spans="1:4" ht="48" thickBot="1">
      <c r="A109" s="9" t="s">
        <v>585</v>
      </c>
      <c r="B109" s="77" t="s">
        <v>586</v>
      </c>
      <c r="C109" s="5">
        <v>800</v>
      </c>
      <c r="D109" s="115">
        <v>0</v>
      </c>
    </row>
    <row r="110" spans="1:4" ht="32.25" thickBot="1">
      <c r="A110" s="246" t="s">
        <v>526</v>
      </c>
      <c r="B110" s="77" t="s">
        <v>641</v>
      </c>
      <c r="C110" s="5">
        <v>200</v>
      </c>
      <c r="D110" s="115">
        <v>67000</v>
      </c>
    </row>
    <row r="111" spans="1:4" ht="32.25" thickBot="1">
      <c r="A111" s="246" t="s">
        <v>587</v>
      </c>
      <c r="B111" s="77" t="s">
        <v>588</v>
      </c>
      <c r="C111" s="5">
        <v>200</v>
      </c>
      <c r="D111" s="115">
        <v>247000</v>
      </c>
    </row>
    <row r="112" spans="1:4" ht="48" thickBot="1">
      <c r="A112" s="305" t="s">
        <v>420</v>
      </c>
      <c r="B112" s="77" t="s">
        <v>419</v>
      </c>
      <c r="C112" s="5">
        <v>200</v>
      </c>
      <c r="D112" s="115">
        <v>38000</v>
      </c>
    </row>
    <row r="113" spans="1:15" ht="61.5" customHeight="1" thickBot="1">
      <c r="A113" s="305" t="s">
        <v>642</v>
      </c>
      <c r="B113" s="77" t="s">
        <v>643</v>
      </c>
      <c r="C113" s="264">
        <v>200</v>
      </c>
      <c r="D113" s="115">
        <v>2000</v>
      </c>
    </row>
    <row r="114" spans="1:15" ht="63.75" thickBot="1">
      <c r="A114" s="272" t="s">
        <v>422</v>
      </c>
      <c r="B114" s="77" t="s">
        <v>421</v>
      </c>
      <c r="C114" s="5">
        <v>300</v>
      </c>
      <c r="D114" s="115">
        <v>204000</v>
      </c>
    </row>
    <row r="115" spans="1:15" ht="16.5" thickBot="1">
      <c r="A115" s="74" t="s">
        <v>220</v>
      </c>
      <c r="B115" s="71" t="s">
        <v>424</v>
      </c>
      <c r="C115" s="76"/>
      <c r="D115" s="110">
        <f>SUM(D117:D119)</f>
        <v>23772.5</v>
      </c>
    </row>
    <row r="116" spans="1:15" ht="32.25" thickBot="1">
      <c r="A116" s="74" t="s">
        <v>423</v>
      </c>
      <c r="B116" s="71" t="s">
        <v>425</v>
      </c>
      <c r="C116" s="76"/>
      <c r="D116" s="110">
        <f>SUM(D117:D119)</f>
        <v>23772.5</v>
      </c>
    </row>
    <row r="117" spans="1:15" ht="48" thickBot="1">
      <c r="A117" s="305" t="s">
        <v>427</v>
      </c>
      <c r="B117" s="77" t="s">
        <v>426</v>
      </c>
      <c r="C117" s="5">
        <v>200</v>
      </c>
      <c r="D117" s="115">
        <v>15000</v>
      </c>
    </row>
    <row r="118" spans="1:15" ht="59.25" customHeight="1" thickBot="1">
      <c r="A118" s="99" t="s">
        <v>280</v>
      </c>
      <c r="B118" s="77" t="s">
        <v>281</v>
      </c>
      <c r="C118" s="6">
        <v>100</v>
      </c>
      <c r="D118" s="115"/>
    </row>
    <row r="119" spans="1:15" ht="48" thickBot="1">
      <c r="A119" s="99" t="s">
        <v>429</v>
      </c>
      <c r="B119" s="77" t="s">
        <v>428</v>
      </c>
      <c r="C119" s="6">
        <v>800</v>
      </c>
      <c r="D119" s="115">
        <v>8772.5</v>
      </c>
    </row>
    <row r="120" spans="1:15" ht="32.25" thickBot="1">
      <c r="A120" s="100" t="s">
        <v>430</v>
      </c>
      <c r="B120" s="71" t="s">
        <v>431</v>
      </c>
      <c r="C120" s="92"/>
      <c r="D120" s="126">
        <f>D121</f>
        <v>0</v>
      </c>
    </row>
    <row r="121" spans="1:15" ht="32.25" thickBot="1">
      <c r="A121" s="100" t="s">
        <v>433</v>
      </c>
      <c r="B121" s="71" t="s">
        <v>432</v>
      </c>
      <c r="C121" s="92"/>
      <c r="D121" s="110">
        <f>D122+D126+D124</f>
        <v>0</v>
      </c>
    </row>
    <row r="122" spans="1:15" s="66" customFormat="1" ht="32.25" thickBot="1">
      <c r="A122" s="101" t="s">
        <v>435</v>
      </c>
      <c r="B122" s="102" t="s">
        <v>434</v>
      </c>
      <c r="C122" s="103"/>
      <c r="D122" s="127">
        <f>D123</f>
        <v>0</v>
      </c>
      <c r="E122" s="147"/>
      <c r="F122" s="147"/>
      <c r="G122" s="147"/>
      <c r="H122" s="147"/>
      <c r="I122" s="147"/>
      <c r="J122" s="147"/>
      <c r="K122" s="147"/>
      <c r="L122" s="147"/>
      <c r="M122" s="147"/>
      <c r="N122" s="147"/>
      <c r="O122" s="147"/>
    </row>
    <row r="123" spans="1:15" ht="32.25" thickBot="1">
      <c r="A123" s="89" t="s">
        <v>101</v>
      </c>
      <c r="B123" s="77" t="s">
        <v>246</v>
      </c>
      <c r="C123" s="2">
        <v>800</v>
      </c>
      <c r="D123" s="115">
        <v>0</v>
      </c>
    </row>
    <row r="124" spans="1:15" ht="32.25" thickBot="1">
      <c r="A124" s="214" t="s">
        <v>531</v>
      </c>
      <c r="B124" s="102" t="s">
        <v>532</v>
      </c>
      <c r="C124" s="212"/>
      <c r="D124" s="127">
        <f>D125</f>
        <v>0</v>
      </c>
    </row>
    <row r="125" spans="1:15" ht="111" thickBot="1">
      <c r="A125" s="213" t="s">
        <v>534</v>
      </c>
      <c r="B125" s="77" t="s">
        <v>533</v>
      </c>
      <c r="C125" s="5">
        <v>800</v>
      </c>
      <c r="D125" s="115">
        <v>0</v>
      </c>
    </row>
    <row r="126" spans="1:15" ht="48" thickBot="1">
      <c r="A126" s="214" t="s">
        <v>540</v>
      </c>
      <c r="B126" s="102" t="s">
        <v>541</v>
      </c>
      <c r="C126" s="212"/>
      <c r="D126" s="127">
        <f xml:space="preserve"> D127+D128</f>
        <v>0</v>
      </c>
    </row>
    <row r="127" spans="1:15" ht="32.25" thickBot="1">
      <c r="A127" s="253" t="s">
        <v>568</v>
      </c>
      <c r="B127" s="254" t="s">
        <v>564</v>
      </c>
      <c r="C127" s="95">
        <v>800</v>
      </c>
      <c r="D127" s="255">
        <v>0</v>
      </c>
    </row>
    <row r="128" spans="1:15" ht="95.25" thickBot="1">
      <c r="A128" s="213" t="s">
        <v>542</v>
      </c>
      <c r="B128" s="77" t="s">
        <v>543</v>
      </c>
      <c r="C128" s="5">
        <v>800</v>
      </c>
      <c r="D128" s="115">
        <v>0</v>
      </c>
    </row>
    <row r="129" spans="1:4" ht="32.25" thickBot="1">
      <c r="A129" s="234" t="s">
        <v>498</v>
      </c>
      <c r="B129" s="220" t="s">
        <v>502</v>
      </c>
      <c r="C129" s="224"/>
      <c r="D129" s="221">
        <f>D130</f>
        <v>4000</v>
      </c>
    </row>
    <row r="130" spans="1:4" ht="32.25" thickBot="1">
      <c r="A130" s="234" t="s">
        <v>499</v>
      </c>
      <c r="B130" s="102" t="s">
        <v>503</v>
      </c>
      <c r="C130" s="212"/>
      <c r="D130" s="127">
        <f>D131</f>
        <v>4000</v>
      </c>
    </row>
    <row r="131" spans="1:4" ht="16.5" thickBot="1">
      <c r="A131" s="214" t="s">
        <v>500</v>
      </c>
      <c r="B131" s="102" t="s">
        <v>504</v>
      </c>
      <c r="C131" s="212"/>
      <c r="D131" s="127">
        <f>D132</f>
        <v>4000</v>
      </c>
    </row>
    <row r="132" spans="1:4" ht="32.25" thickBot="1">
      <c r="A132" s="213" t="s">
        <v>501</v>
      </c>
      <c r="B132" s="77" t="s">
        <v>505</v>
      </c>
      <c r="C132" s="5"/>
      <c r="D132" s="115">
        <v>4000</v>
      </c>
    </row>
    <row r="133" spans="1:4" ht="32.25" thickBot="1">
      <c r="A133" s="234" t="s">
        <v>733</v>
      </c>
      <c r="B133" s="220" t="s">
        <v>553</v>
      </c>
      <c r="C133" s="224"/>
      <c r="D133" s="221">
        <f xml:space="preserve"> D134</f>
        <v>4000373.85</v>
      </c>
    </row>
    <row r="134" spans="1:4" ht="32.25" thickBot="1">
      <c r="A134" s="234" t="s">
        <v>554</v>
      </c>
      <c r="B134" s="102" t="s">
        <v>555</v>
      </c>
      <c r="C134" s="212"/>
      <c r="D134" s="127">
        <f>D135</f>
        <v>4000373.85</v>
      </c>
    </row>
    <row r="135" spans="1:4" ht="32.25" thickBot="1">
      <c r="A135" s="308" t="s">
        <v>556</v>
      </c>
      <c r="B135" s="102" t="s">
        <v>557</v>
      </c>
      <c r="C135" s="212"/>
      <c r="D135" s="127">
        <f>D136+D137+D138+D139</f>
        <v>4000373.85</v>
      </c>
    </row>
    <row r="136" spans="1:4" ht="32.25" thickBot="1">
      <c r="A136" s="213" t="s">
        <v>558</v>
      </c>
      <c r="B136" s="77" t="s">
        <v>559</v>
      </c>
      <c r="C136" s="5">
        <v>200</v>
      </c>
      <c r="D136" s="115">
        <v>0</v>
      </c>
    </row>
    <row r="137" spans="1:4" ht="32.25" thickBot="1">
      <c r="A137" s="213" t="s">
        <v>560</v>
      </c>
      <c r="B137" s="77" t="s">
        <v>561</v>
      </c>
      <c r="C137" s="5">
        <v>200</v>
      </c>
      <c r="D137" s="115">
        <v>0</v>
      </c>
    </row>
    <row r="138" spans="1:4" ht="32.25" thickBot="1">
      <c r="A138" s="213" t="s">
        <v>662</v>
      </c>
      <c r="B138" s="77" t="s">
        <v>663</v>
      </c>
      <c r="C138" s="5">
        <v>200</v>
      </c>
      <c r="D138" s="115">
        <v>3201684.1</v>
      </c>
    </row>
    <row r="139" spans="1:4" ht="48" thickBot="1">
      <c r="A139" s="213" t="s">
        <v>782</v>
      </c>
      <c r="B139" s="77" t="s">
        <v>783</v>
      </c>
      <c r="C139" s="331">
        <v>200</v>
      </c>
      <c r="D139" s="115">
        <v>798689.75</v>
      </c>
    </row>
    <row r="140" spans="1:4" ht="48" thickBot="1">
      <c r="A140" s="289" t="s">
        <v>691</v>
      </c>
      <c r="B140" s="290" t="s">
        <v>708</v>
      </c>
      <c r="C140" s="291"/>
      <c r="D140" s="292">
        <f>D141+D146+D149+D152</f>
        <v>2545367.0499999998</v>
      </c>
    </row>
    <row r="141" spans="1:4" ht="48" thickBot="1">
      <c r="A141" s="293" t="s">
        <v>692</v>
      </c>
      <c r="B141" s="294" t="s">
        <v>709</v>
      </c>
      <c r="C141" s="295"/>
      <c r="D141" s="296">
        <f>D142</f>
        <v>730877</v>
      </c>
    </row>
    <row r="142" spans="1:4" ht="16.5" thickBot="1">
      <c r="A142" s="297" t="s">
        <v>693</v>
      </c>
      <c r="B142" s="294" t="s">
        <v>710</v>
      </c>
      <c r="C142" s="295"/>
      <c r="D142" s="296">
        <f>D143+D144+D145</f>
        <v>730877</v>
      </c>
    </row>
    <row r="143" spans="1:4" ht="79.5" thickBot="1">
      <c r="A143" s="288" t="s">
        <v>694</v>
      </c>
      <c r="B143" s="77" t="s">
        <v>711</v>
      </c>
      <c r="C143" s="286">
        <v>100</v>
      </c>
      <c r="D143" s="115">
        <v>656237</v>
      </c>
    </row>
    <row r="144" spans="1:4" ht="32.25" thickBot="1">
      <c r="A144" s="288" t="s">
        <v>695</v>
      </c>
      <c r="B144" s="77" t="s">
        <v>711</v>
      </c>
      <c r="C144" s="286">
        <v>200</v>
      </c>
      <c r="D144" s="115">
        <v>66640</v>
      </c>
    </row>
    <row r="145" spans="1:4" ht="32.25" thickBot="1">
      <c r="A145" s="288" t="s">
        <v>696</v>
      </c>
      <c r="B145" s="77" t="s">
        <v>711</v>
      </c>
      <c r="C145" s="286">
        <v>800</v>
      </c>
      <c r="D145" s="115">
        <v>8000</v>
      </c>
    </row>
    <row r="146" spans="1:4" ht="32.25" thickBot="1">
      <c r="A146" s="298" t="s">
        <v>697</v>
      </c>
      <c r="B146" s="294" t="s">
        <v>712</v>
      </c>
      <c r="C146" s="295"/>
      <c r="D146" s="296">
        <f>D147</f>
        <v>213000</v>
      </c>
    </row>
    <row r="147" spans="1:4" ht="32.25" thickBot="1">
      <c r="A147" s="299" t="s">
        <v>698</v>
      </c>
      <c r="B147" s="294" t="s">
        <v>713</v>
      </c>
      <c r="C147" s="295"/>
      <c r="D147" s="296">
        <f>D148</f>
        <v>213000</v>
      </c>
    </row>
    <row r="148" spans="1:4" ht="32.25" thickBot="1">
      <c r="A148" s="288" t="s">
        <v>699</v>
      </c>
      <c r="B148" s="77" t="s">
        <v>714</v>
      </c>
      <c r="C148" s="286">
        <v>200</v>
      </c>
      <c r="D148" s="115">
        <v>213000</v>
      </c>
    </row>
    <row r="149" spans="1:4" ht="32.25" thickBot="1">
      <c r="A149" s="298" t="s">
        <v>700</v>
      </c>
      <c r="B149" s="294" t="s">
        <v>715</v>
      </c>
      <c r="C149" s="295"/>
      <c r="D149" s="296">
        <f>D150</f>
        <v>590738</v>
      </c>
    </row>
    <row r="150" spans="1:4" ht="32.25" thickBot="1">
      <c r="A150" s="299" t="s">
        <v>701</v>
      </c>
      <c r="B150" s="294" t="s">
        <v>716</v>
      </c>
      <c r="C150" s="295"/>
      <c r="D150" s="296">
        <f>D151</f>
        <v>590738</v>
      </c>
    </row>
    <row r="151" spans="1:4" ht="32.25" thickBot="1">
      <c r="A151" s="288" t="s">
        <v>702</v>
      </c>
      <c r="B151" s="77" t="s">
        <v>717</v>
      </c>
      <c r="C151" s="286">
        <v>200</v>
      </c>
      <c r="D151" s="115">
        <v>590738</v>
      </c>
    </row>
    <row r="152" spans="1:4" ht="16.5" thickBot="1">
      <c r="A152" s="300" t="s">
        <v>703</v>
      </c>
      <c r="B152" s="294" t="s">
        <v>718</v>
      </c>
      <c r="C152" s="295"/>
      <c r="D152" s="296">
        <f>D153+D155+D157</f>
        <v>1010752.05</v>
      </c>
    </row>
    <row r="153" spans="1:4" ht="32.25" thickBot="1">
      <c r="A153" s="299" t="s">
        <v>704</v>
      </c>
      <c r="B153" s="294" t="s">
        <v>719</v>
      </c>
      <c r="C153" s="295"/>
      <c r="D153" s="296">
        <f>D154</f>
        <v>280000</v>
      </c>
    </row>
    <row r="154" spans="1:4" ht="32.25" thickBot="1">
      <c r="A154" s="288" t="s">
        <v>705</v>
      </c>
      <c r="B154" s="77" t="s">
        <v>720</v>
      </c>
      <c r="C154" s="286"/>
      <c r="D154" s="115">
        <v>280000</v>
      </c>
    </row>
    <row r="155" spans="1:4" ht="48" thickBot="1">
      <c r="A155" s="299" t="s">
        <v>706</v>
      </c>
      <c r="B155" s="294" t="s">
        <v>722</v>
      </c>
      <c r="C155" s="295"/>
      <c r="D155" s="296">
        <f>D156</f>
        <v>647200</v>
      </c>
    </row>
    <row r="156" spans="1:4" ht="48" thickBot="1">
      <c r="A156" s="288" t="s">
        <v>725</v>
      </c>
      <c r="B156" s="77" t="s">
        <v>721</v>
      </c>
      <c r="C156" s="286">
        <v>200</v>
      </c>
      <c r="D156" s="115">
        <v>647200</v>
      </c>
    </row>
    <row r="157" spans="1:4" ht="32.25" thickBot="1">
      <c r="A157" s="299" t="s">
        <v>707</v>
      </c>
      <c r="B157" s="294" t="s">
        <v>723</v>
      </c>
      <c r="C157" s="295"/>
      <c r="D157" s="296">
        <f>D158</f>
        <v>83552.05</v>
      </c>
    </row>
    <row r="158" spans="1:4" ht="32.25" thickBot="1">
      <c r="A158" s="288" t="s">
        <v>724</v>
      </c>
      <c r="B158" s="77" t="s">
        <v>747</v>
      </c>
      <c r="C158" s="286">
        <v>200</v>
      </c>
      <c r="D158" s="284">
        <v>83552.05</v>
      </c>
    </row>
    <row r="159" spans="1:4" ht="32.25" thickBot="1">
      <c r="A159" s="70" t="s">
        <v>64</v>
      </c>
      <c r="B159" s="71" t="s">
        <v>436</v>
      </c>
      <c r="C159" s="76"/>
      <c r="D159" s="112">
        <f>D160+D163+D167</f>
        <v>237400</v>
      </c>
    </row>
    <row r="160" spans="1:4" ht="16.5" thickBot="1">
      <c r="A160" s="74" t="s">
        <v>65</v>
      </c>
      <c r="B160" s="80" t="s">
        <v>437</v>
      </c>
      <c r="C160" s="76"/>
      <c r="D160" s="110">
        <f>D162+D161</f>
        <v>5000</v>
      </c>
    </row>
    <row r="161" spans="1:4" ht="32.25" thickBot="1">
      <c r="A161" s="281" t="s">
        <v>671</v>
      </c>
      <c r="B161" s="282" t="s">
        <v>672</v>
      </c>
      <c r="C161" s="283">
        <v>800</v>
      </c>
      <c r="D161" s="284">
        <v>0</v>
      </c>
    </row>
    <row r="162" spans="1:4" ht="33.75" customHeight="1" thickBot="1">
      <c r="A162" s="98" t="s">
        <v>236</v>
      </c>
      <c r="B162" s="77" t="s">
        <v>250</v>
      </c>
      <c r="C162" s="5">
        <v>700</v>
      </c>
      <c r="D162" s="115">
        <v>5000</v>
      </c>
    </row>
    <row r="163" spans="1:4" ht="48" thickBot="1">
      <c r="A163" s="70" t="s">
        <v>66</v>
      </c>
      <c r="B163" s="71" t="s">
        <v>438</v>
      </c>
      <c r="C163" s="76"/>
      <c r="D163" s="112">
        <f>D164</f>
        <v>232400</v>
      </c>
    </row>
    <row r="164" spans="1:4" ht="16.5" thickBot="1">
      <c r="A164" s="74" t="s">
        <v>65</v>
      </c>
      <c r="B164" s="71" t="s">
        <v>247</v>
      </c>
      <c r="C164" s="76"/>
      <c r="D164" s="110">
        <f>D165+D166</f>
        <v>232400</v>
      </c>
    </row>
    <row r="165" spans="1:4" ht="79.5" thickBot="1">
      <c r="A165" s="89" t="s">
        <v>732</v>
      </c>
      <c r="B165" s="104" t="s">
        <v>439</v>
      </c>
      <c r="C165" s="5">
        <v>100</v>
      </c>
      <c r="D165" s="115">
        <v>232400</v>
      </c>
    </row>
    <row r="166" spans="1:4" ht="48" thickBot="1">
      <c r="A166" s="10" t="s">
        <v>594</v>
      </c>
      <c r="B166" s="6" t="s">
        <v>441</v>
      </c>
      <c r="C166" s="5">
        <v>200</v>
      </c>
      <c r="D166" s="115">
        <v>0</v>
      </c>
    </row>
    <row r="167" spans="1:4" ht="48" thickBot="1">
      <c r="A167" s="105" t="s">
        <v>444</v>
      </c>
      <c r="B167" s="106" t="s">
        <v>443</v>
      </c>
      <c r="C167" s="103"/>
      <c r="D167" s="127">
        <f>D168</f>
        <v>0</v>
      </c>
    </row>
    <row r="168" spans="1:4" ht="16.5" thickBot="1">
      <c r="A168" s="107" t="s">
        <v>65</v>
      </c>
      <c r="B168" s="108" t="s">
        <v>445</v>
      </c>
      <c r="C168" s="103">
        <v>0</v>
      </c>
      <c r="D168" s="127">
        <f>D169</f>
        <v>0</v>
      </c>
    </row>
    <row r="169" spans="1:4" ht="63.75" thickBot="1">
      <c r="A169" s="109" t="s">
        <v>100</v>
      </c>
      <c r="B169" s="77" t="s">
        <v>446</v>
      </c>
      <c r="C169" s="2">
        <v>200</v>
      </c>
      <c r="D169" s="115">
        <v>0</v>
      </c>
    </row>
    <row r="170" spans="1:4" ht="16.5" thickBot="1">
      <c r="A170" s="70" t="s">
        <v>67</v>
      </c>
      <c r="B170" s="76"/>
      <c r="C170" s="76"/>
      <c r="D170" s="292">
        <f>D9+D24+D33+D55+D62+D73+D99+D120+D159+D129+D134+D140</f>
        <v>27096885.290000003</v>
      </c>
    </row>
    <row r="186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69"/>
  <sheetViews>
    <sheetView topLeftCell="A22" zoomScale="75" workbookViewId="0">
      <selection activeCell="D31" sqref="D31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75" customWidth="1"/>
    <col min="5" max="5" width="18" customWidth="1"/>
  </cols>
  <sheetData>
    <row r="1" spans="1:7">
      <c r="D1" s="1" t="s">
        <v>519</v>
      </c>
    </row>
    <row r="2" spans="1:7">
      <c r="D2" s="1" t="s">
        <v>199</v>
      </c>
    </row>
    <row r="3" spans="1:7">
      <c r="D3" s="1" t="s">
        <v>154</v>
      </c>
    </row>
    <row r="4" spans="1:7">
      <c r="A4" s="30"/>
      <c r="C4" s="383" t="s">
        <v>760</v>
      </c>
      <c r="D4" s="383"/>
    </row>
    <row r="5" spans="1:7" ht="18" customHeight="1">
      <c r="A5" s="30"/>
      <c r="D5" s="1"/>
    </row>
    <row r="6" spans="1:7" ht="105.75" customHeight="1">
      <c r="A6" s="361" t="s">
        <v>743</v>
      </c>
      <c r="B6" s="361"/>
      <c r="C6" s="361"/>
      <c r="D6" s="361"/>
    </row>
    <row r="7" spans="1:7" ht="19.5" thickBot="1">
      <c r="A7" s="49"/>
    </row>
    <row r="8" spans="1:7" ht="32.25" customHeight="1" thickBot="1">
      <c r="A8" s="2" t="s">
        <v>10</v>
      </c>
      <c r="B8" s="2" t="s">
        <v>149</v>
      </c>
      <c r="C8" s="3" t="s">
        <v>68</v>
      </c>
      <c r="D8" s="365" t="s">
        <v>83</v>
      </c>
      <c r="E8" s="367"/>
    </row>
    <row r="9" spans="1:7" ht="32.25" customHeight="1" thickBot="1">
      <c r="A9" s="4"/>
      <c r="B9" s="2"/>
      <c r="C9" s="5"/>
      <c r="D9" s="2" t="s">
        <v>675</v>
      </c>
      <c r="E9" s="2" t="s">
        <v>742</v>
      </c>
    </row>
    <row r="10" spans="1:7" ht="95.25" thickBot="1">
      <c r="A10" s="70" t="s">
        <v>302</v>
      </c>
      <c r="B10" s="71" t="s">
        <v>317</v>
      </c>
      <c r="C10" s="72"/>
      <c r="D10" s="112">
        <f>D11+D14+D19+D22</f>
        <v>123230</v>
      </c>
      <c r="E10" s="112">
        <f>E11+E14+E19+E22</f>
        <v>123230</v>
      </c>
    </row>
    <row r="11" spans="1:7" ht="32.25" thickBot="1">
      <c r="A11" s="74" t="s">
        <v>318</v>
      </c>
      <c r="B11" s="71" t="s">
        <v>320</v>
      </c>
      <c r="C11" s="72"/>
      <c r="D11" s="73">
        <f>D12</f>
        <v>25200</v>
      </c>
      <c r="E11" s="73">
        <f>E12</f>
        <v>25200</v>
      </c>
    </row>
    <row r="12" spans="1:7" ht="32.25" thickBot="1">
      <c r="A12" s="75" t="s">
        <v>319</v>
      </c>
      <c r="B12" s="71" t="s">
        <v>322</v>
      </c>
      <c r="C12" s="76"/>
      <c r="D12" s="110">
        <f>SUM(D13)</f>
        <v>25200</v>
      </c>
      <c r="E12" s="110">
        <f>SUM(E13)</f>
        <v>25200</v>
      </c>
    </row>
    <row r="13" spans="1:7" ht="75" customHeight="1" thickBot="1">
      <c r="A13" s="8" t="s">
        <v>71</v>
      </c>
      <c r="B13" s="77" t="s">
        <v>321</v>
      </c>
      <c r="C13" s="7">
        <v>200</v>
      </c>
      <c r="D13" s="111">
        <v>25200</v>
      </c>
      <c r="E13" s="204">
        <v>25200</v>
      </c>
      <c r="G13" s="65"/>
    </row>
    <row r="14" spans="1:7" ht="32.25" thickBot="1">
      <c r="A14" s="78" t="s">
        <v>303</v>
      </c>
      <c r="B14" s="71" t="s">
        <v>243</v>
      </c>
      <c r="C14" s="79"/>
      <c r="D14" s="113">
        <f>SUM(D16:D18)</f>
        <v>71520</v>
      </c>
      <c r="E14" s="113">
        <f>SUM(E16:E18)</f>
        <v>71520</v>
      </c>
    </row>
    <row r="15" spans="1:7" ht="32.25" thickBot="1">
      <c r="A15" s="78" t="s">
        <v>330</v>
      </c>
      <c r="B15" s="80" t="s">
        <v>323</v>
      </c>
      <c r="C15" s="81"/>
      <c r="D15" s="114">
        <f>D16+D17+D18</f>
        <v>71520</v>
      </c>
      <c r="E15" s="114">
        <f>E16+E17+E18</f>
        <v>71520</v>
      </c>
    </row>
    <row r="16" spans="1:7" ht="60" customHeight="1" thickBot="1">
      <c r="A16" s="82" t="s">
        <v>72</v>
      </c>
      <c r="B16" s="83" t="s">
        <v>324</v>
      </c>
      <c r="C16" s="7">
        <v>200</v>
      </c>
      <c r="D16" s="111">
        <v>0</v>
      </c>
      <c r="E16" s="235">
        <v>0</v>
      </c>
    </row>
    <row r="17" spans="1:5" ht="58.5" customHeight="1" thickBot="1">
      <c r="A17" s="82" t="s">
        <v>73</v>
      </c>
      <c r="B17" s="77" t="s">
        <v>325</v>
      </c>
      <c r="C17" s="2">
        <v>200</v>
      </c>
      <c r="D17" s="84">
        <v>0</v>
      </c>
      <c r="E17" s="204">
        <v>0</v>
      </c>
    </row>
    <row r="18" spans="1:5" ht="79.5" thickBot="1">
      <c r="A18" s="82" t="s">
        <v>86</v>
      </c>
      <c r="B18" s="77" t="s">
        <v>326</v>
      </c>
      <c r="C18" s="2">
        <v>600</v>
      </c>
      <c r="D18" s="115">
        <v>71520</v>
      </c>
      <c r="E18" s="204">
        <v>71520</v>
      </c>
    </row>
    <row r="19" spans="1:5" ht="32.25" thickBot="1">
      <c r="A19" s="74" t="s">
        <v>304</v>
      </c>
      <c r="B19" s="71" t="s">
        <v>327</v>
      </c>
      <c r="C19" s="76"/>
      <c r="D19" s="216">
        <f>SUM(D21)</f>
        <v>26110</v>
      </c>
      <c r="E19" s="216">
        <f>SUM(E21)</f>
        <v>26110</v>
      </c>
    </row>
    <row r="20" spans="1:5" ht="48" thickBot="1">
      <c r="A20" s="74" t="s">
        <v>329</v>
      </c>
      <c r="B20" s="80" t="s">
        <v>328</v>
      </c>
      <c r="C20" s="76"/>
      <c r="D20" s="196">
        <f>D21</f>
        <v>26110</v>
      </c>
      <c r="E20" s="196">
        <f>E21</f>
        <v>26110</v>
      </c>
    </row>
    <row r="21" spans="1:5" ht="63.75" thickBot="1">
      <c r="A21" s="82" t="s">
        <v>74</v>
      </c>
      <c r="B21" s="77" t="s">
        <v>331</v>
      </c>
      <c r="C21" s="2">
        <v>200</v>
      </c>
      <c r="D21" s="116">
        <v>26110</v>
      </c>
      <c r="E21" s="204">
        <v>26110</v>
      </c>
    </row>
    <row r="22" spans="1:5" ht="63.75" thickBot="1">
      <c r="A22" s="74" t="s">
        <v>305</v>
      </c>
      <c r="B22" s="71" t="s">
        <v>332</v>
      </c>
      <c r="C22" s="76"/>
      <c r="D22" s="110">
        <f>SUM(D24)</f>
        <v>400</v>
      </c>
      <c r="E22" s="110">
        <f>SUM(E24)</f>
        <v>400</v>
      </c>
    </row>
    <row r="23" spans="1:5" ht="32.25" thickBot="1">
      <c r="A23" s="74" t="s">
        <v>333</v>
      </c>
      <c r="B23" s="80" t="s">
        <v>334</v>
      </c>
      <c r="C23" s="76"/>
      <c r="D23" s="110">
        <f>D24</f>
        <v>400</v>
      </c>
      <c r="E23" s="110">
        <f>E24</f>
        <v>400</v>
      </c>
    </row>
    <row r="24" spans="1:5" ht="64.5" customHeight="1" thickBot="1">
      <c r="A24" s="82" t="s">
        <v>76</v>
      </c>
      <c r="B24" s="77" t="s">
        <v>335</v>
      </c>
      <c r="C24" s="2">
        <v>200</v>
      </c>
      <c r="D24" s="116">
        <v>400</v>
      </c>
      <c r="E24" s="204">
        <v>400</v>
      </c>
    </row>
    <row r="25" spans="1:5" ht="48" thickBot="1">
      <c r="A25" s="70" t="s">
        <v>306</v>
      </c>
      <c r="B25" s="71" t="s">
        <v>336</v>
      </c>
      <c r="C25" s="72"/>
      <c r="D25" s="112">
        <f>D26+D31</f>
        <v>3581207.71</v>
      </c>
      <c r="E25" s="112">
        <f>E26+E31</f>
        <v>1878662.0399999998</v>
      </c>
    </row>
    <row r="26" spans="1:5" ht="32.25" thickBot="1">
      <c r="A26" s="85" t="s">
        <v>307</v>
      </c>
      <c r="B26" s="86" t="s">
        <v>337</v>
      </c>
      <c r="C26" s="87"/>
      <c r="D26" s="117">
        <f>SUM(D28:D30)</f>
        <v>3441207.71</v>
      </c>
      <c r="E26" s="117">
        <f>SUM(E28:E30)</f>
        <v>1850330.4</v>
      </c>
    </row>
    <row r="27" spans="1:5" ht="32.25" thickBot="1">
      <c r="A27" s="88" t="s">
        <v>338</v>
      </c>
      <c r="B27" s="80" t="s">
        <v>339</v>
      </c>
      <c r="C27" s="87"/>
      <c r="D27" s="117">
        <f>D28+D29+D30</f>
        <v>3441207.71</v>
      </c>
      <c r="E27" s="117">
        <f>E28+E29+E30</f>
        <v>1850330.4</v>
      </c>
    </row>
    <row r="28" spans="1:5" ht="63.75" thickBot="1">
      <c r="A28" s="89" t="s">
        <v>85</v>
      </c>
      <c r="B28" s="77" t="s">
        <v>340</v>
      </c>
      <c r="C28" s="2">
        <v>200</v>
      </c>
      <c r="D28" s="116">
        <v>1735179.59</v>
      </c>
      <c r="E28" s="204">
        <v>1800330.4</v>
      </c>
    </row>
    <row r="29" spans="1:5" ht="104.25" customHeight="1" thickBot="1">
      <c r="A29" s="90" t="s">
        <v>729</v>
      </c>
      <c r="B29" s="326" t="s">
        <v>766</v>
      </c>
      <c r="C29" s="5">
        <v>200</v>
      </c>
      <c r="D29" s="115">
        <v>1656028.12</v>
      </c>
      <c r="E29" s="204">
        <v>0</v>
      </c>
    </row>
    <row r="30" spans="1:5" ht="87" customHeight="1" thickBot="1">
      <c r="A30" s="82" t="s">
        <v>77</v>
      </c>
      <c r="B30" s="83" t="s">
        <v>341</v>
      </c>
      <c r="C30" s="7">
        <v>200</v>
      </c>
      <c r="D30" s="111">
        <v>50000</v>
      </c>
      <c r="E30" s="204">
        <v>50000</v>
      </c>
    </row>
    <row r="31" spans="1:5" ht="32.25" thickBot="1">
      <c r="A31" s="85" t="s">
        <v>69</v>
      </c>
      <c r="B31" s="87" t="s">
        <v>343</v>
      </c>
      <c r="C31" s="87"/>
      <c r="D31" s="117">
        <f>SUM(D33)</f>
        <v>140000</v>
      </c>
      <c r="E31" s="117">
        <f>SUM(E33)</f>
        <v>28331.64</v>
      </c>
    </row>
    <row r="32" spans="1:5" ht="32.25" thickBot="1">
      <c r="A32" s="85" t="s">
        <v>342</v>
      </c>
      <c r="B32" s="80" t="s">
        <v>344</v>
      </c>
      <c r="C32" s="87"/>
      <c r="D32" s="117">
        <f>D33</f>
        <v>140000</v>
      </c>
      <c r="E32" s="117">
        <f>E33</f>
        <v>28331.64</v>
      </c>
    </row>
    <row r="33" spans="1:5" ht="48" thickBot="1">
      <c r="A33" s="82" t="s">
        <v>75</v>
      </c>
      <c r="B33" s="77" t="s">
        <v>345</v>
      </c>
      <c r="C33" s="2">
        <v>200</v>
      </c>
      <c r="D33" s="116">
        <v>140000</v>
      </c>
      <c r="E33" s="204">
        <v>28331.64</v>
      </c>
    </row>
    <row r="34" spans="1:5" ht="63.75" thickBot="1">
      <c r="A34" s="70" t="s">
        <v>70</v>
      </c>
      <c r="B34" s="71" t="s">
        <v>346</v>
      </c>
      <c r="C34" s="72"/>
      <c r="D34" s="112">
        <f>D35+D40+D45+D50</f>
        <v>650000</v>
      </c>
      <c r="E34" s="112">
        <f>E35+E40+E45+E50</f>
        <v>550000</v>
      </c>
    </row>
    <row r="35" spans="1:5" ht="63.75" thickBot="1">
      <c r="A35" s="74" t="s">
        <v>231</v>
      </c>
      <c r="B35" s="71" t="s">
        <v>347</v>
      </c>
      <c r="C35" s="76"/>
      <c r="D35" s="110">
        <f>D37+D38+D39</f>
        <v>0</v>
      </c>
      <c r="E35" s="110">
        <f>E37+E38+E39</f>
        <v>0</v>
      </c>
    </row>
    <row r="36" spans="1:5" ht="32.25" thickBot="1">
      <c r="A36" s="74" t="s">
        <v>348</v>
      </c>
      <c r="B36" s="80" t="s">
        <v>349</v>
      </c>
      <c r="C36" s="76"/>
      <c r="D36" s="110">
        <f>D37+D38+D39</f>
        <v>0</v>
      </c>
      <c r="E36" s="110">
        <f>E37+E38+E39</f>
        <v>0</v>
      </c>
    </row>
    <row r="37" spans="1:5" ht="95.25" thickBot="1">
      <c r="A37" s="82" t="s">
        <v>263</v>
      </c>
      <c r="B37" s="77" t="s">
        <v>288</v>
      </c>
      <c r="C37" s="5">
        <v>400</v>
      </c>
      <c r="D37" s="115">
        <v>0</v>
      </c>
      <c r="E37" s="204">
        <v>0</v>
      </c>
    </row>
    <row r="38" spans="1:5" ht="67.5" customHeight="1" thickBot="1">
      <c r="A38" s="89" t="s">
        <v>264</v>
      </c>
      <c r="B38" s="77" t="s">
        <v>265</v>
      </c>
      <c r="C38" s="5">
        <v>400</v>
      </c>
      <c r="D38" s="115">
        <v>0</v>
      </c>
      <c r="E38" s="204">
        <v>0</v>
      </c>
    </row>
    <row r="39" spans="1:5" ht="78.75" customHeight="1" thickBot="1">
      <c r="A39" s="82" t="s">
        <v>267</v>
      </c>
      <c r="B39" s="77" t="s">
        <v>266</v>
      </c>
      <c r="C39" s="2">
        <v>400</v>
      </c>
      <c r="D39" s="115">
        <v>0</v>
      </c>
      <c r="E39" s="204">
        <v>0</v>
      </c>
    </row>
    <row r="40" spans="1:5" ht="32.25" thickBot="1">
      <c r="A40" s="74" t="s">
        <v>151</v>
      </c>
      <c r="B40" s="71" t="s">
        <v>350</v>
      </c>
      <c r="C40" s="76"/>
      <c r="D40" s="110">
        <f>SUM(D42:D44)</f>
        <v>580315.25</v>
      </c>
      <c r="E40" s="110">
        <f>SUM(E42:E44)</f>
        <v>480315.25</v>
      </c>
    </row>
    <row r="41" spans="1:5" ht="32.25" thickBot="1">
      <c r="A41" s="74" t="s">
        <v>351</v>
      </c>
      <c r="B41" s="80" t="s">
        <v>352</v>
      </c>
      <c r="C41" s="76"/>
      <c r="D41" s="110">
        <f>D42+D43+D44</f>
        <v>580315.25</v>
      </c>
      <c r="E41" s="110">
        <f>E42+E43+E44</f>
        <v>480315.25</v>
      </c>
    </row>
    <row r="42" spans="1:5" ht="63.75" thickBot="1">
      <c r="A42" s="82" t="s">
        <v>87</v>
      </c>
      <c r="B42" s="77" t="s">
        <v>353</v>
      </c>
      <c r="C42" s="2">
        <v>200</v>
      </c>
      <c r="D42" s="115">
        <v>430315.25</v>
      </c>
      <c r="E42" s="204">
        <v>330315.25</v>
      </c>
    </row>
    <row r="43" spans="1:5" ht="51.75" customHeight="1" thickBot="1">
      <c r="A43" s="82" t="s">
        <v>88</v>
      </c>
      <c r="B43" s="77" t="s">
        <v>354</v>
      </c>
      <c r="C43" s="2">
        <v>200</v>
      </c>
      <c r="D43" s="115">
        <v>150000</v>
      </c>
      <c r="E43" s="204">
        <v>150000</v>
      </c>
    </row>
    <row r="44" spans="1:5" ht="95.25" thickBot="1">
      <c r="A44" s="82" t="s">
        <v>592</v>
      </c>
      <c r="B44" s="77" t="s">
        <v>239</v>
      </c>
      <c r="C44" s="5">
        <v>400</v>
      </c>
      <c r="D44" s="115">
        <v>0</v>
      </c>
      <c r="E44" s="204">
        <v>0</v>
      </c>
    </row>
    <row r="45" spans="1:5" ht="48" thickBot="1">
      <c r="A45" s="85" t="s">
        <v>152</v>
      </c>
      <c r="B45" s="71" t="s">
        <v>355</v>
      </c>
      <c r="C45" s="87"/>
      <c r="D45" s="117">
        <f>SUM(D47:D49)</f>
        <v>0</v>
      </c>
      <c r="E45" s="117">
        <f>SUM(E47:E49)</f>
        <v>0</v>
      </c>
    </row>
    <row r="46" spans="1:5" ht="32.25" thickBot="1">
      <c r="A46" s="85" t="s">
        <v>357</v>
      </c>
      <c r="B46" s="80" t="s">
        <v>356</v>
      </c>
      <c r="C46" s="87"/>
      <c r="D46" s="117">
        <f>(D47+D48+D49)</f>
        <v>0</v>
      </c>
      <c r="E46" s="117">
        <f>(E47+E48+E49)</f>
        <v>0</v>
      </c>
    </row>
    <row r="47" spans="1:5" ht="60.75" customHeight="1" thickBot="1">
      <c r="A47" s="82" t="s">
        <v>89</v>
      </c>
      <c r="B47" s="77" t="s">
        <v>358</v>
      </c>
      <c r="C47" s="7">
        <v>200</v>
      </c>
      <c r="D47" s="111">
        <v>0</v>
      </c>
      <c r="E47" s="204">
        <v>0</v>
      </c>
    </row>
    <row r="48" spans="1:5" ht="63.75" thickBot="1">
      <c r="A48" s="82" t="s">
        <v>512</v>
      </c>
      <c r="B48" s="77" t="s">
        <v>442</v>
      </c>
      <c r="C48" s="7">
        <v>200</v>
      </c>
      <c r="D48" s="111">
        <v>0</v>
      </c>
      <c r="E48" s="204">
        <v>0</v>
      </c>
    </row>
    <row r="49" spans="1:5" ht="70.5" customHeight="1" thickBot="1">
      <c r="A49" s="89" t="s">
        <v>90</v>
      </c>
      <c r="B49" s="77" t="s">
        <v>359</v>
      </c>
      <c r="C49" s="2">
        <v>200</v>
      </c>
      <c r="D49" s="116">
        <v>0</v>
      </c>
      <c r="E49" s="132">
        <v>0</v>
      </c>
    </row>
    <row r="50" spans="1:5" ht="34.5" customHeight="1" thickBot="1">
      <c r="A50" s="74" t="s">
        <v>300</v>
      </c>
      <c r="B50" s="71" t="s">
        <v>360</v>
      </c>
      <c r="C50" s="76"/>
      <c r="D50" s="110">
        <f>SUM(D52:D54)</f>
        <v>69684.75</v>
      </c>
      <c r="E50" s="110">
        <f>SUM(E52:E54)</f>
        <v>69684.75</v>
      </c>
    </row>
    <row r="51" spans="1:5" ht="48.75" customHeight="1" thickBot="1">
      <c r="A51" s="74" t="s">
        <v>361</v>
      </c>
      <c r="B51" s="80" t="s">
        <v>362</v>
      </c>
      <c r="C51" s="76"/>
      <c r="D51" s="110">
        <f>D52+D53+D54</f>
        <v>69684.75</v>
      </c>
      <c r="E51" s="110">
        <f>E52+E53+E54</f>
        <v>69684.75</v>
      </c>
    </row>
    <row r="52" spans="1:5" ht="69" customHeight="1" thickBot="1">
      <c r="A52" s="82" t="s">
        <v>589</v>
      </c>
      <c r="B52" s="77" t="s">
        <v>590</v>
      </c>
      <c r="C52" s="2">
        <v>200</v>
      </c>
      <c r="D52" s="34">
        <v>0</v>
      </c>
      <c r="E52" s="132">
        <v>0</v>
      </c>
    </row>
    <row r="53" spans="1:5" ht="48" thickBot="1">
      <c r="A53" s="82" t="s">
        <v>92</v>
      </c>
      <c r="B53" s="77" t="s">
        <v>364</v>
      </c>
      <c r="C53" s="2">
        <v>800</v>
      </c>
      <c r="D53" s="115">
        <v>0</v>
      </c>
      <c r="E53" s="132">
        <v>0</v>
      </c>
    </row>
    <row r="54" spans="1:5" ht="98.25" customHeight="1" thickBot="1">
      <c r="A54" s="217" t="s">
        <v>665</v>
      </c>
      <c r="B54" s="77" t="s">
        <v>666</v>
      </c>
      <c r="C54" s="2">
        <v>500</v>
      </c>
      <c r="D54" s="115">
        <v>69684.75</v>
      </c>
      <c r="E54" s="204">
        <v>69684.75</v>
      </c>
    </row>
    <row r="55" spans="1:5" ht="68.25" customHeight="1" thickBot="1">
      <c r="A55" s="91" t="s">
        <v>301</v>
      </c>
      <c r="B55" s="71" t="s">
        <v>365</v>
      </c>
      <c r="C55" s="72"/>
      <c r="D55" s="112">
        <f>D56</f>
        <v>120000</v>
      </c>
      <c r="E55" s="112">
        <f>E56</f>
        <v>120000</v>
      </c>
    </row>
    <row r="56" spans="1:5" ht="48" thickBot="1">
      <c r="A56" s="88" t="s">
        <v>316</v>
      </c>
      <c r="B56" s="71" t="s">
        <v>366</v>
      </c>
      <c r="C56" s="92"/>
      <c r="D56" s="118">
        <f>SUM(D58:D60)</f>
        <v>120000</v>
      </c>
      <c r="E56" s="118">
        <f>SUM(E58:E60)</f>
        <v>120000</v>
      </c>
    </row>
    <row r="57" spans="1:5" ht="32.25" thickBot="1">
      <c r="A57" s="74" t="s">
        <v>367</v>
      </c>
      <c r="B57" s="80" t="s">
        <v>368</v>
      </c>
      <c r="C57" s="92"/>
      <c r="D57" s="110">
        <f>D58+D59+D60</f>
        <v>120000</v>
      </c>
      <c r="E57" s="110">
        <f>E58+E59+E60</f>
        <v>120000</v>
      </c>
    </row>
    <row r="58" spans="1:5" ht="63.75" thickBot="1">
      <c r="A58" s="82" t="s">
        <v>93</v>
      </c>
      <c r="B58" s="77" t="s">
        <v>369</v>
      </c>
      <c r="C58" s="2">
        <v>200</v>
      </c>
      <c r="D58" s="34">
        <v>0</v>
      </c>
      <c r="E58" s="204">
        <v>0</v>
      </c>
    </row>
    <row r="59" spans="1:5" ht="63.75" thickBot="1">
      <c r="A59" s="89" t="s">
        <v>94</v>
      </c>
      <c r="B59" s="77" t="s">
        <v>370</v>
      </c>
      <c r="C59" s="2">
        <v>200</v>
      </c>
      <c r="D59" s="84">
        <v>120000</v>
      </c>
      <c r="E59" s="204">
        <v>120000</v>
      </c>
    </row>
    <row r="60" spans="1:5" ht="48" thickBot="1">
      <c r="A60" s="82" t="s">
        <v>95</v>
      </c>
      <c r="B60" s="77" t="s">
        <v>371</v>
      </c>
      <c r="C60" s="2">
        <v>200</v>
      </c>
      <c r="D60" s="115">
        <v>0</v>
      </c>
      <c r="E60" s="132">
        <v>0</v>
      </c>
    </row>
    <row r="61" spans="1:5" ht="48" thickBot="1">
      <c r="A61" s="70" t="s">
        <v>173</v>
      </c>
      <c r="B61" s="71" t="s">
        <v>372</v>
      </c>
      <c r="C61" s="72"/>
      <c r="D61" s="112">
        <f>D62+D66+D69</f>
        <v>1482160.43</v>
      </c>
      <c r="E61" s="112">
        <f>E62+E66+E69</f>
        <v>1480000</v>
      </c>
    </row>
    <row r="62" spans="1:5" ht="48" thickBot="1">
      <c r="A62" s="85" t="s">
        <v>174</v>
      </c>
      <c r="B62" s="71" t="s">
        <v>373</v>
      </c>
      <c r="C62" s="87"/>
      <c r="D62" s="119">
        <f>SUM(D64:D65)</f>
        <v>1452160.43</v>
      </c>
      <c r="E62" s="119">
        <f>SUM(E64:E65)</f>
        <v>1450000</v>
      </c>
    </row>
    <row r="63" spans="1:5" ht="16.5" thickBot="1">
      <c r="A63" s="88" t="s">
        <v>374</v>
      </c>
      <c r="B63" s="80" t="s">
        <v>375</v>
      </c>
      <c r="C63" s="87"/>
      <c r="D63" s="119">
        <f>D64+D65</f>
        <v>1452160.43</v>
      </c>
      <c r="E63" s="119">
        <f>E64+E65</f>
        <v>1450000</v>
      </c>
    </row>
    <row r="64" spans="1:5" s="62" customFormat="1" ht="48" thickBot="1">
      <c r="A64" s="82" t="s">
        <v>96</v>
      </c>
      <c r="B64" s="77" t="s">
        <v>376</v>
      </c>
      <c r="C64" s="93">
        <v>200</v>
      </c>
      <c r="D64" s="120">
        <v>1352160.43</v>
      </c>
      <c r="E64" s="236">
        <v>1350000</v>
      </c>
    </row>
    <row r="65" spans="1:5" s="62" customFormat="1" ht="63.75" customHeight="1" thickBot="1">
      <c r="A65" s="82" t="s">
        <v>97</v>
      </c>
      <c r="B65" s="77" t="s">
        <v>377</v>
      </c>
      <c r="C65" s="93">
        <v>200</v>
      </c>
      <c r="D65" s="121">
        <v>100000</v>
      </c>
      <c r="E65" s="236">
        <v>100000</v>
      </c>
    </row>
    <row r="66" spans="1:5" ht="48" thickBot="1">
      <c r="A66" s="225" t="s">
        <v>21</v>
      </c>
      <c r="B66" s="220" t="s">
        <v>378</v>
      </c>
      <c r="C66" s="103"/>
      <c r="D66" s="231">
        <f>D67</f>
        <v>30000</v>
      </c>
      <c r="E66" s="233">
        <f>E67</f>
        <v>30000</v>
      </c>
    </row>
    <row r="67" spans="1:5" ht="32.25" thickBot="1">
      <c r="A67" s="232" t="s">
        <v>379</v>
      </c>
      <c r="B67" s="102" t="s">
        <v>244</v>
      </c>
      <c r="C67" s="212"/>
      <c r="D67" s="230">
        <f>D68</f>
        <v>30000</v>
      </c>
      <c r="E67" s="230">
        <f>E68</f>
        <v>30000</v>
      </c>
    </row>
    <row r="68" spans="1:5" ht="48" thickBot="1">
      <c r="A68" s="89" t="s">
        <v>98</v>
      </c>
      <c r="B68" s="77" t="s">
        <v>470</v>
      </c>
      <c r="C68" s="95"/>
      <c r="D68" s="124">
        <v>30000</v>
      </c>
      <c r="E68" s="204">
        <v>30000</v>
      </c>
    </row>
    <row r="69" spans="1:5" ht="32.25" thickBot="1">
      <c r="A69" s="211" t="s">
        <v>22</v>
      </c>
      <c r="B69" s="220" t="s">
        <v>380</v>
      </c>
      <c r="C69" s="212"/>
      <c r="D69" s="230">
        <f>SUM(D71)</f>
        <v>0</v>
      </c>
      <c r="E69" s="233">
        <f>E70</f>
        <v>0</v>
      </c>
    </row>
    <row r="70" spans="1:5" ht="16.5" thickBot="1">
      <c r="A70" s="211" t="s">
        <v>381</v>
      </c>
      <c r="B70" s="102" t="s">
        <v>382</v>
      </c>
      <c r="C70" s="212"/>
      <c r="D70" s="230">
        <f>D71</f>
        <v>0</v>
      </c>
      <c r="E70" s="233">
        <f>E71</f>
        <v>0</v>
      </c>
    </row>
    <row r="71" spans="1:5" ht="63.75" thickBot="1">
      <c r="A71" s="82" t="s">
        <v>99</v>
      </c>
      <c r="B71" s="77" t="s">
        <v>383</v>
      </c>
      <c r="C71" s="2">
        <v>200</v>
      </c>
      <c r="D71" s="116">
        <v>0</v>
      </c>
      <c r="E71" s="204">
        <v>0</v>
      </c>
    </row>
    <row r="72" spans="1:5" ht="48" thickBot="1">
      <c r="A72" s="228" t="s">
        <v>23</v>
      </c>
      <c r="B72" s="220" t="s">
        <v>384</v>
      </c>
      <c r="C72" s="224"/>
      <c r="D72" s="221">
        <f>D73+D80+D87+D90</f>
        <v>4403832.4000000004</v>
      </c>
      <c r="E72" s="221">
        <f>E73+E80+E87+E90</f>
        <v>4377832.4000000004</v>
      </c>
    </row>
    <row r="73" spans="1:5" ht="48" thickBot="1">
      <c r="A73" s="225" t="s">
        <v>24</v>
      </c>
      <c r="B73" s="220" t="s">
        <v>385</v>
      </c>
      <c r="C73" s="103"/>
      <c r="D73" s="229">
        <f>SUM(D75:D79)</f>
        <v>3506327</v>
      </c>
      <c r="E73" s="229">
        <f>SUM(E75:E79)</f>
        <v>3480327</v>
      </c>
    </row>
    <row r="74" spans="1:5" ht="23.25" customHeight="1" thickBot="1">
      <c r="A74" s="211" t="s">
        <v>387</v>
      </c>
      <c r="B74" s="102" t="s">
        <v>386</v>
      </c>
      <c r="C74" s="212"/>
      <c r="D74" s="223">
        <f>D75+D76+D77+D78+D79</f>
        <v>3506327</v>
      </c>
      <c r="E74" s="223">
        <f>E75+E76+E77+E78+E79</f>
        <v>3480327</v>
      </c>
    </row>
    <row r="75" spans="1:5" ht="92.25" customHeight="1" thickBot="1">
      <c r="A75" s="97" t="s">
        <v>389</v>
      </c>
      <c r="B75" s="77" t="s">
        <v>388</v>
      </c>
      <c r="C75" s="5">
        <v>100</v>
      </c>
      <c r="D75" s="115">
        <v>2888427</v>
      </c>
      <c r="E75" s="204">
        <v>2888427</v>
      </c>
    </row>
    <row r="76" spans="1:5" ht="127.5" customHeight="1" thickBot="1">
      <c r="A76" s="97" t="s">
        <v>268</v>
      </c>
      <c r="B76" s="77" t="s">
        <v>283</v>
      </c>
      <c r="C76" s="5">
        <v>100</v>
      </c>
      <c r="D76" s="115">
        <v>0</v>
      </c>
      <c r="E76" s="204">
        <v>0</v>
      </c>
    </row>
    <row r="77" spans="1:5" ht="142.5" thickBot="1">
      <c r="A77" s="89" t="s">
        <v>390</v>
      </c>
      <c r="B77" s="77" t="s">
        <v>238</v>
      </c>
      <c r="C77" s="5">
        <v>100</v>
      </c>
      <c r="D77" s="115">
        <v>0</v>
      </c>
      <c r="E77" s="204">
        <v>0</v>
      </c>
    </row>
    <row r="78" spans="1:5" ht="48" thickBot="1">
      <c r="A78" s="10" t="s">
        <v>391</v>
      </c>
      <c r="B78" s="77" t="s">
        <v>388</v>
      </c>
      <c r="C78" s="5">
        <v>200</v>
      </c>
      <c r="D78" s="115">
        <v>452000</v>
      </c>
      <c r="E78" s="204">
        <v>440000</v>
      </c>
    </row>
    <row r="79" spans="1:5" ht="32.25" thickBot="1">
      <c r="A79" s="9" t="s">
        <v>392</v>
      </c>
      <c r="B79" s="77" t="s">
        <v>388</v>
      </c>
      <c r="C79" s="5">
        <v>800</v>
      </c>
      <c r="D79" s="115">
        <v>165900</v>
      </c>
      <c r="E79" s="204">
        <v>151900</v>
      </c>
    </row>
    <row r="80" spans="1:5" ht="32.25" thickBot="1">
      <c r="A80" s="211" t="s">
        <v>216</v>
      </c>
      <c r="B80" s="220" t="s">
        <v>394</v>
      </c>
      <c r="C80" s="212"/>
      <c r="D80" s="127">
        <f>D81</f>
        <v>877888.9</v>
      </c>
      <c r="E80" s="218">
        <f>E81</f>
        <v>877888.9</v>
      </c>
    </row>
    <row r="81" spans="1:5" ht="32.25" thickBot="1">
      <c r="A81" s="211" t="s">
        <v>393</v>
      </c>
      <c r="B81" s="102" t="s">
        <v>395</v>
      </c>
      <c r="C81" s="212"/>
      <c r="D81" s="127">
        <f>D82+D83+D84+D85+D86</f>
        <v>877888.9</v>
      </c>
      <c r="E81" s="218">
        <f>E82+E83+E84+E85+E86</f>
        <v>877888.9</v>
      </c>
    </row>
    <row r="82" spans="1:5" ht="95.25" thickBot="1">
      <c r="A82" s="9" t="s">
        <v>397</v>
      </c>
      <c r="B82" s="77" t="s">
        <v>396</v>
      </c>
      <c r="C82" s="2">
        <v>100</v>
      </c>
      <c r="D82" s="115">
        <v>846203</v>
      </c>
      <c r="E82" s="204">
        <v>846203</v>
      </c>
    </row>
    <row r="83" spans="1:5" ht="126" customHeight="1" thickBot="1">
      <c r="A83" s="141" t="s">
        <v>268</v>
      </c>
      <c r="B83" s="77" t="s">
        <v>282</v>
      </c>
      <c r="C83" s="5">
        <v>100</v>
      </c>
      <c r="D83" s="115">
        <v>0</v>
      </c>
      <c r="E83" s="204">
        <v>0</v>
      </c>
    </row>
    <row r="84" spans="1:5" ht="142.5" thickBot="1">
      <c r="A84" s="9" t="s">
        <v>398</v>
      </c>
      <c r="B84" s="2" t="s">
        <v>245</v>
      </c>
      <c r="C84" s="5">
        <v>100</v>
      </c>
      <c r="D84" s="115">
        <v>0</v>
      </c>
      <c r="E84" s="204">
        <v>0</v>
      </c>
    </row>
    <row r="85" spans="1:5" ht="48" thickBot="1">
      <c r="A85" s="10" t="s">
        <v>399</v>
      </c>
      <c r="B85" s="83" t="s">
        <v>396</v>
      </c>
      <c r="C85" s="7">
        <v>200</v>
      </c>
      <c r="D85" s="111">
        <v>31685.9</v>
      </c>
      <c r="E85" s="132">
        <v>31685.9</v>
      </c>
    </row>
    <row r="86" spans="1:5" ht="48" thickBot="1">
      <c r="A86" s="89" t="s">
        <v>400</v>
      </c>
      <c r="B86" s="77" t="s">
        <v>237</v>
      </c>
      <c r="C86" s="7">
        <v>200</v>
      </c>
      <c r="D86" s="111"/>
      <c r="E86" s="204"/>
    </row>
    <row r="87" spans="1:5" ht="48" thickBot="1">
      <c r="A87" s="225" t="s">
        <v>217</v>
      </c>
      <c r="B87" s="220" t="s">
        <v>401</v>
      </c>
      <c r="C87" s="226"/>
      <c r="D87" s="227">
        <f>SUM(D89)</f>
        <v>14616.5</v>
      </c>
      <c r="E87" s="218">
        <f>E88</f>
        <v>14616.5</v>
      </c>
    </row>
    <row r="88" spans="1:5" ht="32.25" thickBot="1">
      <c r="A88" s="211" t="s">
        <v>402</v>
      </c>
      <c r="B88" s="102" t="s">
        <v>403</v>
      </c>
      <c r="C88" s="212"/>
      <c r="D88" s="127">
        <f>D89</f>
        <v>14616.5</v>
      </c>
      <c r="E88" s="218">
        <f>E89</f>
        <v>14616.5</v>
      </c>
    </row>
    <row r="89" spans="1:5" ht="79.5" thickBot="1">
      <c r="A89" s="9" t="s">
        <v>404</v>
      </c>
      <c r="B89" s="77" t="s">
        <v>405</v>
      </c>
      <c r="C89" s="5">
        <v>200</v>
      </c>
      <c r="D89" s="115">
        <v>14616.5</v>
      </c>
      <c r="E89" s="204">
        <v>14616.5</v>
      </c>
    </row>
    <row r="90" spans="1:5" ht="32.25" thickBot="1">
      <c r="A90" s="211" t="s">
        <v>492</v>
      </c>
      <c r="B90" s="102" t="s">
        <v>496</v>
      </c>
      <c r="C90" s="212"/>
      <c r="D90" s="127">
        <f>D91</f>
        <v>5000</v>
      </c>
      <c r="E90" s="127">
        <f>E91</f>
        <v>5000</v>
      </c>
    </row>
    <row r="91" spans="1:5" ht="32.25" thickBot="1">
      <c r="A91" s="211" t="s">
        <v>493</v>
      </c>
      <c r="B91" s="102" t="s">
        <v>507</v>
      </c>
      <c r="C91" s="212"/>
      <c r="D91" s="127">
        <f>D92</f>
        <v>5000</v>
      </c>
      <c r="E91" s="127">
        <f>E92</f>
        <v>5000</v>
      </c>
    </row>
    <row r="92" spans="1:5" ht="32.25" thickBot="1">
      <c r="A92" s="9" t="s">
        <v>494</v>
      </c>
      <c r="B92" s="77" t="s">
        <v>495</v>
      </c>
      <c r="C92" s="5">
        <v>200</v>
      </c>
      <c r="D92" s="115">
        <v>5000</v>
      </c>
      <c r="E92" s="204">
        <v>5000</v>
      </c>
    </row>
    <row r="93" spans="1:5" ht="48" thickBot="1">
      <c r="A93" s="219" t="s">
        <v>218</v>
      </c>
      <c r="B93" s="220" t="s">
        <v>406</v>
      </c>
      <c r="C93" s="224"/>
      <c r="D93" s="221">
        <f>D94+D107</f>
        <v>4678856.38</v>
      </c>
      <c r="E93" s="233">
        <f>E94+E107</f>
        <v>4648856.38</v>
      </c>
    </row>
    <row r="94" spans="1:5" ht="48" thickBot="1">
      <c r="A94" s="211" t="s">
        <v>219</v>
      </c>
      <c r="B94" s="220" t="s">
        <v>407</v>
      </c>
      <c r="C94" s="212"/>
      <c r="D94" s="127">
        <f>SUM(D96:D106)</f>
        <v>4655083.88</v>
      </c>
      <c r="E94" s="233">
        <f>E95</f>
        <v>4625083.88</v>
      </c>
    </row>
    <row r="95" spans="1:5" ht="32.25" thickBot="1">
      <c r="A95" s="211" t="s">
        <v>408</v>
      </c>
      <c r="B95" s="102" t="s">
        <v>409</v>
      </c>
      <c r="C95" s="212"/>
      <c r="D95" s="233">
        <f>D96+D97+D98+D99+D100+D101+D104+D106+D102+D103+D105</f>
        <v>4655083.88</v>
      </c>
      <c r="E95" s="233">
        <f>E96+E97+E98+E99+E100+E101+E104+E106+E102+E103+E105</f>
        <v>4625083.88</v>
      </c>
    </row>
    <row r="96" spans="1:5" ht="81" customHeight="1" thickBot="1">
      <c r="A96" s="9" t="s">
        <v>411</v>
      </c>
      <c r="B96" s="77" t="s">
        <v>410</v>
      </c>
      <c r="C96" s="2">
        <v>100</v>
      </c>
      <c r="D96" s="115">
        <v>2899778.4</v>
      </c>
      <c r="E96" s="204">
        <v>2899778.4</v>
      </c>
    </row>
    <row r="97" spans="1:5" ht="65.25" customHeight="1" thickBot="1">
      <c r="A97" s="9" t="s">
        <v>413</v>
      </c>
      <c r="B97" s="5" t="s">
        <v>412</v>
      </c>
      <c r="C97" s="5">
        <v>200</v>
      </c>
      <c r="D97" s="115">
        <v>230000</v>
      </c>
      <c r="E97" s="204">
        <v>210000</v>
      </c>
    </row>
    <row r="98" spans="1:5" ht="48" customHeight="1" thickBot="1">
      <c r="A98" s="9" t="s">
        <v>414</v>
      </c>
      <c r="B98" s="5" t="s">
        <v>412</v>
      </c>
      <c r="C98" s="5">
        <v>800</v>
      </c>
      <c r="D98" s="115">
        <v>30000</v>
      </c>
      <c r="E98" s="204">
        <v>20000</v>
      </c>
    </row>
    <row r="99" spans="1:5" ht="90" customHeight="1" thickBot="1">
      <c r="A99" s="9" t="s">
        <v>240</v>
      </c>
      <c r="B99" s="83" t="s">
        <v>415</v>
      </c>
      <c r="C99" s="2">
        <v>100</v>
      </c>
      <c r="D99" s="115">
        <v>972305.48</v>
      </c>
      <c r="E99" s="132">
        <v>972305.48</v>
      </c>
    </row>
    <row r="100" spans="1:5" ht="51.75" customHeight="1" thickBot="1">
      <c r="A100" s="98" t="s">
        <v>593</v>
      </c>
      <c r="B100" s="77" t="s">
        <v>416</v>
      </c>
      <c r="C100" s="5">
        <v>500</v>
      </c>
      <c r="D100" s="115">
        <v>0</v>
      </c>
      <c r="E100" s="204">
        <v>0</v>
      </c>
    </row>
    <row r="101" spans="1:5" ht="79.5" thickBot="1">
      <c r="A101" s="9" t="s">
        <v>418</v>
      </c>
      <c r="B101" s="77" t="s">
        <v>417</v>
      </c>
      <c r="C101" s="5">
        <v>200</v>
      </c>
      <c r="D101" s="115">
        <v>25000</v>
      </c>
      <c r="E101" s="204">
        <v>25000</v>
      </c>
    </row>
    <row r="102" spans="1:5" ht="32.25" thickBot="1">
      <c r="A102" s="246" t="s">
        <v>526</v>
      </c>
      <c r="B102" s="77" t="s">
        <v>527</v>
      </c>
      <c r="C102" s="5">
        <v>200</v>
      </c>
      <c r="D102" s="115">
        <v>67000</v>
      </c>
      <c r="E102" s="204">
        <v>67000</v>
      </c>
    </row>
    <row r="103" spans="1:5" ht="32.25" thickBot="1">
      <c r="A103" s="246" t="s">
        <v>292</v>
      </c>
      <c r="B103" s="77" t="s">
        <v>588</v>
      </c>
      <c r="C103" s="5">
        <v>200</v>
      </c>
      <c r="D103" s="115">
        <v>210000</v>
      </c>
      <c r="E103" s="204">
        <v>210000</v>
      </c>
    </row>
    <row r="104" spans="1:5" ht="63.75" thickBot="1">
      <c r="A104" s="9" t="s">
        <v>420</v>
      </c>
      <c r="B104" s="77" t="s">
        <v>528</v>
      </c>
      <c r="C104" s="5">
        <v>200</v>
      </c>
      <c r="D104" s="115">
        <v>15000</v>
      </c>
      <c r="E104" s="204">
        <v>15000</v>
      </c>
    </row>
    <row r="105" spans="1:5" ht="87.75" customHeight="1" thickBot="1">
      <c r="A105" s="263" t="s">
        <v>642</v>
      </c>
      <c r="B105" s="77" t="s">
        <v>644</v>
      </c>
      <c r="C105" s="264">
        <v>200</v>
      </c>
      <c r="D105" s="115">
        <v>2000</v>
      </c>
      <c r="E105" s="204">
        <v>2000</v>
      </c>
    </row>
    <row r="106" spans="1:5" ht="79.5" thickBot="1">
      <c r="A106" s="263" t="s">
        <v>422</v>
      </c>
      <c r="B106" s="77" t="s">
        <v>421</v>
      </c>
      <c r="C106" s="5">
        <v>300</v>
      </c>
      <c r="D106" s="115">
        <v>204000</v>
      </c>
      <c r="E106" s="204">
        <v>204000</v>
      </c>
    </row>
    <row r="107" spans="1:5" ht="16.5" thickBot="1">
      <c r="A107" s="211" t="s">
        <v>220</v>
      </c>
      <c r="B107" s="220" t="s">
        <v>424</v>
      </c>
      <c r="C107" s="212"/>
      <c r="D107" s="127">
        <f>D108</f>
        <v>23772.5</v>
      </c>
      <c r="E107" s="218">
        <f>E108</f>
        <v>23772.5</v>
      </c>
    </row>
    <row r="108" spans="1:5" ht="32.25" thickBot="1">
      <c r="A108" s="211" t="s">
        <v>423</v>
      </c>
      <c r="B108" s="220" t="s">
        <v>425</v>
      </c>
      <c r="C108" s="212"/>
      <c r="D108" s="127">
        <f>D109+ D110 +D111</f>
        <v>23772.5</v>
      </c>
      <c r="E108" s="218">
        <f>E109+E110+E111</f>
        <v>23772.5</v>
      </c>
    </row>
    <row r="109" spans="1:5" ht="63.75" thickBot="1">
      <c r="A109" s="9" t="s">
        <v>427</v>
      </c>
      <c r="B109" s="77" t="s">
        <v>426</v>
      </c>
      <c r="C109" s="5">
        <v>200</v>
      </c>
      <c r="D109" s="115">
        <v>15000</v>
      </c>
      <c r="E109" s="204">
        <v>15000</v>
      </c>
    </row>
    <row r="110" spans="1:5" ht="59.25" customHeight="1" thickBot="1">
      <c r="A110" s="99" t="s">
        <v>280</v>
      </c>
      <c r="B110" s="77" t="s">
        <v>281</v>
      </c>
      <c r="C110" s="6">
        <v>100</v>
      </c>
      <c r="D110" s="115">
        <v>0</v>
      </c>
      <c r="E110" s="204">
        <v>0</v>
      </c>
    </row>
    <row r="111" spans="1:5" ht="48" thickBot="1">
      <c r="A111" s="99" t="s">
        <v>429</v>
      </c>
      <c r="B111" s="77" t="s">
        <v>428</v>
      </c>
      <c r="C111" s="6">
        <v>800</v>
      </c>
      <c r="D111" s="115">
        <v>8772.5</v>
      </c>
      <c r="E111" s="204">
        <v>8772.5</v>
      </c>
    </row>
    <row r="112" spans="1:5" ht="32.25" thickBot="1">
      <c r="A112" s="222" t="s">
        <v>430</v>
      </c>
      <c r="B112" s="220" t="s">
        <v>431</v>
      </c>
      <c r="C112" s="103"/>
      <c r="D112" s="223">
        <f t="shared" ref="D112:E114" si="0">D113</f>
        <v>0</v>
      </c>
      <c r="E112" s="233">
        <f t="shared" si="0"/>
        <v>0</v>
      </c>
    </row>
    <row r="113" spans="1:15" ht="32.25" thickBot="1">
      <c r="A113" s="222" t="s">
        <v>433</v>
      </c>
      <c r="B113" s="220" t="s">
        <v>432</v>
      </c>
      <c r="C113" s="103"/>
      <c r="D113" s="127">
        <f t="shared" si="0"/>
        <v>0</v>
      </c>
      <c r="E113" s="233">
        <f t="shared" si="0"/>
        <v>0</v>
      </c>
    </row>
    <row r="114" spans="1:15" s="66" customFormat="1" ht="32.25" thickBot="1">
      <c r="A114" s="101" t="s">
        <v>435</v>
      </c>
      <c r="B114" s="102" t="s">
        <v>434</v>
      </c>
      <c r="C114" s="103"/>
      <c r="D114" s="127">
        <f t="shared" si="0"/>
        <v>0</v>
      </c>
      <c r="E114" s="233">
        <f t="shared" si="0"/>
        <v>0</v>
      </c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</row>
    <row r="115" spans="1:15" ht="48" thickBot="1">
      <c r="A115" s="89" t="s">
        <v>101</v>
      </c>
      <c r="B115" s="77" t="s">
        <v>246</v>
      </c>
      <c r="C115" s="2">
        <v>800</v>
      </c>
      <c r="D115" s="115">
        <v>0</v>
      </c>
      <c r="E115" s="204">
        <v>0</v>
      </c>
    </row>
    <row r="116" spans="1:15" ht="32.25" thickBot="1">
      <c r="A116" s="234" t="s">
        <v>498</v>
      </c>
      <c r="B116" s="220" t="s">
        <v>502</v>
      </c>
      <c r="C116" s="224"/>
      <c r="D116" s="221">
        <f t="shared" ref="D116:E118" si="1">D117</f>
        <v>0</v>
      </c>
      <c r="E116" s="221">
        <f t="shared" si="1"/>
        <v>0</v>
      </c>
    </row>
    <row r="117" spans="1:15" ht="32.25" thickBot="1">
      <c r="A117" s="214" t="s">
        <v>499</v>
      </c>
      <c r="B117" s="102" t="s">
        <v>503</v>
      </c>
      <c r="C117" s="212"/>
      <c r="D117" s="127">
        <f t="shared" si="1"/>
        <v>0</v>
      </c>
      <c r="E117" s="127">
        <f t="shared" si="1"/>
        <v>0</v>
      </c>
    </row>
    <row r="118" spans="1:15" ht="16.5" thickBot="1">
      <c r="A118" s="214" t="s">
        <v>500</v>
      </c>
      <c r="B118" s="102" t="s">
        <v>504</v>
      </c>
      <c r="C118" s="212"/>
      <c r="D118" s="127">
        <f t="shared" si="1"/>
        <v>0</v>
      </c>
      <c r="E118" s="127">
        <f t="shared" si="1"/>
        <v>0</v>
      </c>
    </row>
    <row r="119" spans="1:15" ht="32.25" thickBot="1">
      <c r="A119" s="213" t="s">
        <v>506</v>
      </c>
      <c r="B119" s="77" t="s">
        <v>505</v>
      </c>
      <c r="C119" s="5">
        <v>200</v>
      </c>
      <c r="D119" s="115">
        <v>0</v>
      </c>
      <c r="E119" s="204">
        <v>0</v>
      </c>
    </row>
    <row r="120" spans="1:15" ht="54.75" customHeight="1" thickBot="1">
      <c r="A120" s="289" t="s">
        <v>733</v>
      </c>
      <c r="B120" s="294" t="s">
        <v>553</v>
      </c>
      <c r="C120" s="295"/>
      <c r="D120" s="296">
        <f t="shared" ref="D120:E122" si="2">D121</f>
        <v>0</v>
      </c>
      <c r="E120" s="296">
        <f t="shared" si="2"/>
        <v>0</v>
      </c>
    </row>
    <row r="121" spans="1:15" ht="37.5" customHeight="1" thickBot="1">
      <c r="A121" s="289" t="s">
        <v>554</v>
      </c>
      <c r="B121" s="294" t="s">
        <v>555</v>
      </c>
      <c r="C121" s="295"/>
      <c r="D121" s="296">
        <f t="shared" si="2"/>
        <v>0</v>
      </c>
      <c r="E121" s="296">
        <f t="shared" si="2"/>
        <v>0</v>
      </c>
    </row>
    <row r="122" spans="1:15" ht="32.25" customHeight="1" thickBot="1">
      <c r="A122" s="307" t="s">
        <v>556</v>
      </c>
      <c r="B122" s="294" t="s">
        <v>557</v>
      </c>
      <c r="C122" s="295"/>
      <c r="D122" s="296">
        <f t="shared" si="2"/>
        <v>0</v>
      </c>
      <c r="E122" s="296">
        <f t="shared" si="2"/>
        <v>0</v>
      </c>
    </row>
    <row r="123" spans="1:15" ht="39" customHeight="1" thickBot="1">
      <c r="A123" s="213" t="s">
        <v>662</v>
      </c>
      <c r="B123" s="77" t="s">
        <v>663</v>
      </c>
      <c r="C123" s="306">
        <v>200</v>
      </c>
      <c r="D123" s="115">
        <v>0</v>
      </c>
      <c r="E123" s="204"/>
    </row>
    <row r="124" spans="1:15" ht="71.25" customHeight="1" thickBot="1">
      <c r="A124" s="289" t="s">
        <v>691</v>
      </c>
      <c r="B124" s="290" t="s">
        <v>708</v>
      </c>
      <c r="C124" s="291"/>
      <c r="D124" s="292">
        <f>D125+D130+D133+D136</f>
        <v>1416237</v>
      </c>
      <c r="E124" s="292">
        <f>E125+E130+E133+E136</f>
        <v>1391237</v>
      </c>
    </row>
    <row r="125" spans="1:15" ht="51" customHeight="1" thickBot="1">
      <c r="A125" s="289" t="s">
        <v>692</v>
      </c>
      <c r="B125" s="290" t="s">
        <v>709</v>
      </c>
      <c r="C125" s="291"/>
      <c r="D125" s="292">
        <f>D126</f>
        <v>686237</v>
      </c>
      <c r="E125" s="292">
        <f>E126</f>
        <v>681237</v>
      </c>
    </row>
    <row r="126" spans="1:15" ht="39" customHeight="1" thickBot="1">
      <c r="A126" s="289" t="s">
        <v>693</v>
      </c>
      <c r="B126" s="290" t="s">
        <v>710</v>
      </c>
      <c r="C126" s="291"/>
      <c r="D126" s="292">
        <f>D127+D128+D129</f>
        <v>686237</v>
      </c>
      <c r="E126" s="292">
        <f>E127+E128+E129</f>
        <v>681237</v>
      </c>
    </row>
    <row r="127" spans="1:15" ht="101.25" customHeight="1" thickBot="1">
      <c r="A127" s="213" t="s">
        <v>694</v>
      </c>
      <c r="B127" s="77" t="s">
        <v>711</v>
      </c>
      <c r="C127" s="312">
        <v>100</v>
      </c>
      <c r="D127" s="115">
        <v>656237</v>
      </c>
      <c r="E127" s="204">
        <v>656237</v>
      </c>
    </row>
    <row r="128" spans="1:15" ht="39" customHeight="1" thickBot="1">
      <c r="A128" s="213" t="s">
        <v>695</v>
      </c>
      <c r="B128" s="77" t="s">
        <v>711</v>
      </c>
      <c r="C128" s="312">
        <v>200</v>
      </c>
      <c r="D128" s="115">
        <v>25000</v>
      </c>
      <c r="E128" s="204">
        <v>20000</v>
      </c>
    </row>
    <row r="129" spans="1:5" ht="39" customHeight="1" thickBot="1">
      <c r="A129" s="213" t="s">
        <v>696</v>
      </c>
      <c r="B129" s="77" t="s">
        <v>711</v>
      </c>
      <c r="C129" s="312">
        <v>800</v>
      </c>
      <c r="D129" s="115">
        <v>5000</v>
      </c>
      <c r="E129" s="204">
        <v>5000</v>
      </c>
    </row>
    <row r="130" spans="1:5" ht="39" customHeight="1" thickBot="1">
      <c r="A130" s="289" t="s">
        <v>697</v>
      </c>
      <c r="B130" s="290" t="s">
        <v>712</v>
      </c>
      <c r="C130" s="291"/>
      <c r="D130" s="292">
        <f>D131</f>
        <v>200000</v>
      </c>
      <c r="E130" s="292">
        <f>E131</f>
        <v>180000</v>
      </c>
    </row>
    <row r="131" spans="1:5" ht="39" customHeight="1" thickBot="1">
      <c r="A131" s="289" t="s">
        <v>698</v>
      </c>
      <c r="B131" s="290" t="s">
        <v>713</v>
      </c>
      <c r="C131" s="291"/>
      <c r="D131" s="292">
        <f>D132</f>
        <v>200000</v>
      </c>
      <c r="E131" s="292">
        <f>E132</f>
        <v>180000</v>
      </c>
    </row>
    <row r="132" spans="1:5" ht="53.25" customHeight="1" thickBot="1">
      <c r="A132" s="213" t="s">
        <v>699</v>
      </c>
      <c r="B132" s="77" t="s">
        <v>714</v>
      </c>
      <c r="C132" s="312">
        <v>200</v>
      </c>
      <c r="D132" s="115">
        <v>200000</v>
      </c>
      <c r="E132" s="204">
        <v>180000</v>
      </c>
    </row>
    <row r="133" spans="1:5" ht="49.5" customHeight="1" thickBot="1">
      <c r="A133" s="289" t="s">
        <v>700</v>
      </c>
      <c r="B133" s="290" t="s">
        <v>715</v>
      </c>
      <c r="C133" s="291"/>
      <c r="D133" s="292">
        <f>D134</f>
        <v>100000</v>
      </c>
      <c r="E133" s="292">
        <f>E134</f>
        <v>100000</v>
      </c>
    </row>
    <row r="134" spans="1:5" ht="39" customHeight="1" thickBot="1">
      <c r="A134" s="289" t="s">
        <v>701</v>
      </c>
      <c r="B134" s="290" t="s">
        <v>716</v>
      </c>
      <c r="C134" s="291"/>
      <c r="D134" s="292">
        <f>D135</f>
        <v>100000</v>
      </c>
      <c r="E134" s="292">
        <f>E135</f>
        <v>100000</v>
      </c>
    </row>
    <row r="135" spans="1:5" ht="56.25" customHeight="1" thickBot="1">
      <c r="A135" s="213" t="s">
        <v>702</v>
      </c>
      <c r="B135" s="77" t="s">
        <v>717</v>
      </c>
      <c r="C135" s="312">
        <v>200</v>
      </c>
      <c r="D135" s="115">
        <v>100000</v>
      </c>
      <c r="E135" s="204">
        <v>100000</v>
      </c>
    </row>
    <row r="136" spans="1:5" ht="39" customHeight="1" thickBot="1">
      <c r="A136" s="289" t="s">
        <v>703</v>
      </c>
      <c r="B136" s="290" t="s">
        <v>718</v>
      </c>
      <c r="C136" s="291"/>
      <c r="D136" s="292">
        <f>D137+D139+D141</f>
        <v>430000</v>
      </c>
      <c r="E136" s="292">
        <f>E137+E139+E141</f>
        <v>430000</v>
      </c>
    </row>
    <row r="137" spans="1:5" ht="39" customHeight="1" thickBot="1">
      <c r="A137" s="289" t="s">
        <v>704</v>
      </c>
      <c r="B137" s="290" t="s">
        <v>719</v>
      </c>
      <c r="C137" s="291"/>
      <c r="D137" s="292">
        <f>D138</f>
        <v>130000</v>
      </c>
      <c r="E137" s="292">
        <f>E138</f>
        <v>130000</v>
      </c>
    </row>
    <row r="138" spans="1:5" ht="56.25" customHeight="1" thickBot="1">
      <c r="A138" s="213" t="s">
        <v>705</v>
      </c>
      <c r="B138" s="77" t="s">
        <v>720</v>
      </c>
      <c r="C138" s="312">
        <v>200</v>
      </c>
      <c r="D138" s="115">
        <v>130000</v>
      </c>
      <c r="E138" s="204">
        <v>130000</v>
      </c>
    </row>
    <row r="139" spans="1:5" ht="57" customHeight="1" thickBot="1">
      <c r="A139" s="289" t="s">
        <v>706</v>
      </c>
      <c r="B139" s="290" t="s">
        <v>722</v>
      </c>
      <c r="C139" s="291"/>
      <c r="D139" s="292">
        <f>D140</f>
        <v>250000</v>
      </c>
      <c r="E139" s="292">
        <f>E140</f>
        <v>250000</v>
      </c>
    </row>
    <row r="140" spans="1:5" ht="69" customHeight="1" thickBot="1">
      <c r="A140" s="213" t="s">
        <v>725</v>
      </c>
      <c r="B140" s="77" t="s">
        <v>721</v>
      </c>
      <c r="C140" s="312">
        <v>200</v>
      </c>
      <c r="D140" s="115">
        <v>250000</v>
      </c>
      <c r="E140" s="204">
        <v>250000</v>
      </c>
    </row>
    <row r="141" spans="1:5" ht="39" customHeight="1" thickBot="1">
      <c r="A141" s="289" t="s">
        <v>707</v>
      </c>
      <c r="B141" s="290" t="s">
        <v>723</v>
      </c>
      <c r="C141" s="291"/>
      <c r="D141" s="292">
        <f>D142</f>
        <v>50000</v>
      </c>
      <c r="E141" s="292">
        <f>E142</f>
        <v>50000</v>
      </c>
    </row>
    <row r="142" spans="1:5" ht="57" customHeight="1" thickBot="1">
      <c r="A142" s="213" t="s">
        <v>724</v>
      </c>
      <c r="B142" s="77" t="s">
        <v>747</v>
      </c>
      <c r="C142" s="312"/>
      <c r="D142" s="115">
        <v>50000</v>
      </c>
      <c r="E142" s="204">
        <v>50000</v>
      </c>
    </row>
    <row r="143" spans="1:5" ht="48" thickBot="1">
      <c r="A143" s="219" t="s">
        <v>64</v>
      </c>
      <c r="B143" s="220" t="s">
        <v>436</v>
      </c>
      <c r="C143" s="212"/>
      <c r="D143" s="221">
        <f>D144</f>
        <v>5000</v>
      </c>
      <c r="E143" s="233">
        <f>E144</f>
        <v>5000</v>
      </c>
    </row>
    <row r="144" spans="1:5" ht="16.5" thickBot="1">
      <c r="A144" s="211" t="s">
        <v>65</v>
      </c>
      <c r="B144" s="102" t="s">
        <v>437</v>
      </c>
      <c r="C144" s="212"/>
      <c r="D144" s="127">
        <f>D145</f>
        <v>5000</v>
      </c>
      <c r="E144" s="233">
        <f>E145</f>
        <v>5000</v>
      </c>
    </row>
    <row r="145" spans="1:5" ht="33.75" customHeight="1" thickBot="1">
      <c r="A145" s="98" t="s">
        <v>236</v>
      </c>
      <c r="B145" s="77" t="s">
        <v>250</v>
      </c>
      <c r="C145" s="5">
        <v>700</v>
      </c>
      <c r="D145" s="115">
        <v>5000</v>
      </c>
      <c r="E145" s="204">
        <v>5000</v>
      </c>
    </row>
    <row r="146" spans="1:5" ht="48" thickBot="1">
      <c r="A146" s="219" t="s">
        <v>66</v>
      </c>
      <c r="B146" s="220" t="s">
        <v>438</v>
      </c>
      <c r="C146" s="212"/>
      <c r="D146" s="221">
        <f>D147</f>
        <v>234700</v>
      </c>
      <c r="E146" s="233">
        <f>E147</f>
        <v>243500</v>
      </c>
    </row>
    <row r="147" spans="1:5" ht="16.5" thickBot="1">
      <c r="A147" s="211" t="s">
        <v>65</v>
      </c>
      <c r="B147" s="220" t="s">
        <v>247</v>
      </c>
      <c r="C147" s="212"/>
      <c r="D147" s="127">
        <f>D148+D149</f>
        <v>234700</v>
      </c>
      <c r="E147" s="233">
        <f>E148+E149</f>
        <v>243500</v>
      </c>
    </row>
    <row r="148" spans="1:5" ht="118.5" customHeight="1" thickBot="1">
      <c r="A148" s="89" t="s">
        <v>440</v>
      </c>
      <c r="B148" s="104" t="s">
        <v>439</v>
      </c>
      <c r="C148" s="5">
        <v>100</v>
      </c>
      <c r="D148" s="115">
        <v>234700</v>
      </c>
      <c r="E148" s="204">
        <v>243500</v>
      </c>
    </row>
    <row r="149" spans="1:5" ht="63.75" thickBot="1">
      <c r="A149" s="10" t="s">
        <v>594</v>
      </c>
      <c r="B149" s="6" t="s">
        <v>441</v>
      </c>
      <c r="C149" s="5">
        <v>200</v>
      </c>
      <c r="D149" s="115">
        <v>0</v>
      </c>
      <c r="E149" s="204">
        <v>0</v>
      </c>
    </row>
    <row r="150" spans="1:5" ht="63.75" thickBot="1">
      <c r="A150" s="105" t="s">
        <v>444</v>
      </c>
      <c r="B150" s="106" t="s">
        <v>443</v>
      </c>
      <c r="C150" s="103"/>
      <c r="D150" s="127">
        <f>D151</f>
        <v>0</v>
      </c>
      <c r="E150" s="127">
        <f>E151</f>
        <v>0</v>
      </c>
    </row>
    <row r="151" spans="1:5" ht="16.5" thickBot="1">
      <c r="A151" s="107" t="s">
        <v>65</v>
      </c>
      <c r="B151" s="108" t="s">
        <v>445</v>
      </c>
      <c r="C151" s="103">
        <v>0</v>
      </c>
      <c r="D151" s="127">
        <f>D152</f>
        <v>0</v>
      </c>
      <c r="E151" s="233">
        <f>E152</f>
        <v>0</v>
      </c>
    </row>
    <row r="152" spans="1:5" ht="79.5" thickBot="1">
      <c r="A152" s="109" t="s">
        <v>100</v>
      </c>
      <c r="B152" s="77" t="s">
        <v>446</v>
      </c>
      <c r="C152" s="2">
        <v>200</v>
      </c>
      <c r="D152" s="115">
        <v>0</v>
      </c>
      <c r="E152" s="204">
        <v>0</v>
      </c>
    </row>
    <row r="153" spans="1:5" ht="16.5" thickBot="1">
      <c r="A153" s="70" t="s">
        <v>67</v>
      </c>
      <c r="B153" s="76"/>
      <c r="C153" s="76"/>
      <c r="D153" s="237">
        <f>D10+D25+D34+D55+D61+D72+D93+D112+D143+D146+D150+D116+D120+D124</f>
        <v>16695223.919999998</v>
      </c>
      <c r="E153" s="237">
        <f>E10+E25+E34+E55+E61+E72+E93+E112+E143+E146+E150+E116+E120+E124</f>
        <v>14818317.82</v>
      </c>
    </row>
    <row r="169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17"/>
  <sheetViews>
    <sheetView topLeftCell="A94" zoomScale="75" zoomScaleNormal="75" workbookViewId="0">
      <selection activeCell="G102" sqref="G102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522</v>
      </c>
      <c r="H1" s="60"/>
      <c r="I1" s="60"/>
      <c r="J1" s="60"/>
      <c r="K1" s="60"/>
      <c r="L1" s="60"/>
      <c r="M1" s="60"/>
      <c r="N1" s="60"/>
    </row>
    <row r="2" spans="1:14">
      <c r="G2" s="1" t="s">
        <v>463</v>
      </c>
      <c r="H2" s="60"/>
      <c r="I2" s="60"/>
      <c r="J2" s="60"/>
      <c r="K2" s="60"/>
      <c r="L2" s="60"/>
      <c r="M2" s="60"/>
      <c r="N2" s="60"/>
    </row>
    <row r="3" spans="1:14">
      <c r="G3" s="1" t="s">
        <v>154</v>
      </c>
      <c r="H3" s="60"/>
      <c r="I3" s="60"/>
      <c r="J3" s="60"/>
      <c r="K3" s="60"/>
      <c r="L3" s="60"/>
      <c r="M3" s="60"/>
      <c r="N3" s="60"/>
    </row>
    <row r="4" spans="1:14">
      <c r="F4" s="383" t="s">
        <v>761</v>
      </c>
      <c r="G4" s="383"/>
      <c r="H4" s="60"/>
      <c r="I4" s="60"/>
      <c r="J4" s="60"/>
      <c r="K4" s="60"/>
      <c r="L4" s="60"/>
      <c r="M4" s="60"/>
      <c r="N4" s="60"/>
    </row>
    <row r="5" spans="1:14" ht="18.75">
      <c r="A5" s="37"/>
      <c r="H5" s="60"/>
      <c r="I5" s="60"/>
      <c r="J5" s="60"/>
      <c r="K5" s="60"/>
      <c r="L5" s="60"/>
      <c r="M5" s="60"/>
      <c r="N5" s="60"/>
    </row>
    <row r="6" spans="1:14" ht="21.75" customHeight="1">
      <c r="A6" s="382" t="s">
        <v>744</v>
      </c>
      <c r="B6" s="382"/>
      <c r="C6" s="382"/>
      <c r="D6" s="382"/>
      <c r="E6" s="382"/>
      <c r="F6" s="382"/>
      <c r="G6" s="382"/>
      <c r="H6" s="60"/>
      <c r="I6" s="60"/>
      <c r="J6" s="60"/>
      <c r="K6" s="60"/>
      <c r="L6" s="60"/>
      <c r="M6" s="60"/>
      <c r="N6" s="60"/>
    </row>
    <row r="7" spans="1:14" ht="19.5" thickBot="1">
      <c r="A7" s="35"/>
      <c r="H7" s="60"/>
      <c r="I7" s="60"/>
      <c r="J7" s="60"/>
      <c r="K7" s="60"/>
      <c r="L7" s="60"/>
      <c r="M7" s="60"/>
      <c r="N7" s="60"/>
    </row>
    <row r="8" spans="1:14" ht="55.5" customHeight="1" thickBot="1">
      <c r="A8" s="39" t="s">
        <v>10</v>
      </c>
      <c r="B8" s="39" t="s">
        <v>464</v>
      </c>
      <c r="C8" s="39" t="s">
        <v>465</v>
      </c>
      <c r="D8" s="39" t="s">
        <v>466</v>
      </c>
      <c r="E8" s="39" t="s">
        <v>149</v>
      </c>
      <c r="F8" s="40" t="s">
        <v>68</v>
      </c>
      <c r="G8" s="39" t="s">
        <v>467</v>
      </c>
      <c r="H8" s="60"/>
      <c r="I8" s="60"/>
      <c r="J8" s="60"/>
      <c r="K8" s="60"/>
      <c r="L8" s="60"/>
      <c r="M8" s="60"/>
      <c r="N8" s="60"/>
    </row>
    <row r="9" spans="1:14" ht="21.75" customHeight="1" thickBot="1">
      <c r="A9" s="54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4">
        <v>7</v>
      </c>
      <c r="H9" s="60"/>
      <c r="I9" s="60"/>
      <c r="J9" s="60"/>
      <c r="K9" s="60"/>
      <c r="L9" s="60"/>
      <c r="M9" s="60"/>
      <c r="N9" s="60"/>
    </row>
    <row r="10" spans="1:14" ht="38.25" thickBot="1">
      <c r="A10" s="55" t="s">
        <v>456</v>
      </c>
      <c r="B10" s="53">
        <v>933</v>
      </c>
      <c r="C10" s="53"/>
      <c r="D10" s="53"/>
      <c r="E10" s="53"/>
      <c r="F10" s="53"/>
      <c r="G10" s="129">
        <f>SUM(G11:G72)</f>
        <v>19116571.440000001</v>
      </c>
      <c r="H10" s="60"/>
      <c r="I10" s="60"/>
      <c r="J10" s="60"/>
      <c r="K10" s="60"/>
      <c r="L10" s="60"/>
      <c r="M10" s="60"/>
      <c r="N10" s="60"/>
    </row>
    <row r="11" spans="1:14" ht="113.25" thickBot="1">
      <c r="A11" s="51" t="s">
        <v>102</v>
      </c>
      <c r="B11" s="59">
        <v>933</v>
      </c>
      <c r="C11" s="59" t="s">
        <v>308</v>
      </c>
      <c r="D11" s="59" t="s">
        <v>309</v>
      </c>
      <c r="E11" s="59" t="s">
        <v>105</v>
      </c>
      <c r="F11" s="59">
        <v>100</v>
      </c>
      <c r="G11" s="128">
        <v>2903152.8</v>
      </c>
      <c r="H11" s="60"/>
      <c r="I11" s="60"/>
      <c r="J11" s="60"/>
      <c r="K11" s="60"/>
      <c r="L11" s="60"/>
      <c r="M11" s="60"/>
      <c r="N11" s="60"/>
    </row>
    <row r="12" spans="1:14" ht="57" thickBot="1">
      <c r="A12" s="51" t="s">
        <v>103</v>
      </c>
      <c r="B12" s="59">
        <v>933</v>
      </c>
      <c r="C12" s="59" t="s">
        <v>308</v>
      </c>
      <c r="D12" s="59" t="s">
        <v>309</v>
      </c>
      <c r="E12" s="59" t="s">
        <v>105</v>
      </c>
      <c r="F12" s="59">
        <v>200</v>
      </c>
      <c r="G12" s="311">
        <v>271550</v>
      </c>
      <c r="H12" s="60"/>
      <c r="I12" s="60"/>
      <c r="J12" s="60"/>
      <c r="K12" s="60"/>
      <c r="L12" s="60"/>
      <c r="M12" s="60"/>
      <c r="N12" s="60"/>
    </row>
    <row r="13" spans="1:14" ht="57" thickBot="1">
      <c r="A13" s="51" t="s">
        <v>690</v>
      </c>
      <c r="B13" s="59" t="s">
        <v>107</v>
      </c>
      <c r="C13" s="59" t="s">
        <v>308</v>
      </c>
      <c r="D13" s="59" t="s">
        <v>309</v>
      </c>
      <c r="E13" s="59" t="s">
        <v>105</v>
      </c>
      <c r="F13" s="59" t="s">
        <v>124</v>
      </c>
      <c r="G13" s="128">
        <v>0</v>
      </c>
      <c r="H13" s="60"/>
      <c r="I13" s="60"/>
      <c r="J13" s="60"/>
      <c r="K13" s="60"/>
      <c r="L13" s="60"/>
      <c r="M13" s="60"/>
      <c r="N13" s="60"/>
    </row>
    <row r="14" spans="1:14" ht="38.25" thickBot="1">
      <c r="A14" s="51" t="s">
        <v>104</v>
      </c>
      <c r="B14" s="59">
        <v>933</v>
      </c>
      <c r="C14" s="59" t="s">
        <v>308</v>
      </c>
      <c r="D14" s="59" t="s">
        <v>309</v>
      </c>
      <c r="E14" s="59" t="s">
        <v>105</v>
      </c>
      <c r="F14" s="59">
        <v>800</v>
      </c>
      <c r="G14" s="128">
        <v>42400</v>
      </c>
      <c r="H14" s="60"/>
      <c r="I14" s="60"/>
      <c r="J14" s="60"/>
      <c r="K14" s="60"/>
      <c r="L14" s="60"/>
      <c r="M14" s="60"/>
      <c r="N14" s="60"/>
    </row>
    <row r="15" spans="1:14" ht="18.75">
      <c r="A15" s="50" t="s">
        <v>241</v>
      </c>
      <c r="B15" s="384">
        <v>933</v>
      </c>
      <c r="C15" s="384" t="s">
        <v>308</v>
      </c>
      <c r="D15" s="384" t="s">
        <v>310</v>
      </c>
      <c r="E15" s="384" t="s">
        <v>106</v>
      </c>
      <c r="F15" s="384">
        <v>100</v>
      </c>
      <c r="G15" s="386">
        <v>972305.48</v>
      </c>
      <c r="H15" s="60"/>
      <c r="I15" s="60"/>
      <c r="J15" s="60"/>
      <c r="K15" s="60"/>
      <c r="L15" s="60"/>
      <c r="M15" s="60"/>
      <c r="N15" s="60"/>
    </row>
    <row r="16" spans="1:14" ht="94.5" thickBot="1">
      <c r="A16" s="57" t="s">
        <v>468</v>
      </c>
      <c r="B16" s="385"/>
      <c r="C16" s="385"/>
      <c r="D16" s="385"/>
      <c r="E16" s="385"/>
      <c r="F16" s="385"/>
      <c r="G16" s="387"/>
      <c r="H16" s="60"/>
      <c r="I16" s="60"/>
      <c r="J16" s="60"/>
      <c r="K16" s="60"/>
      <c r="L16" s="60"/>
      <c r="M16" s="60"/>
      <c r="N16" s="60"/>
    </row>
    <row r="17" spans="1:14" ht="94.5" thickBot="1">
      <c r="A17" s="51" t="s">
        <v>120</v>
      </c>
      <c r="B17" s="67" t="s">
        <v>107</v>
      </c>
      <c r="C17" s="67" t="s">
        <v>308</v>
      </c>
      <c r="D17" s="67" t="s">
        <v>313</v>
      </c>
      <c r="E17" s="67" t="s">
        <v>121</v>
      </c>
      <c r="F17" s="67" t="s">
        <v>122</v>
      </c>
      <c r="G17" s="130">
        <v>0</v>
      </c>
      <c r="H17" s="60"/>
      <c r="I17" s="60"/>
      <c r="J17" s="60"/>
      <c r="K17" s="60"/>
      <c r="L17" s="60"/>
      <c r="M17" s="60"/>
      <c r="N17" s="60"/>
    </row>
    <row r="18" spans="1:14" ht="38.25" thickBot="1">
      <c r="A18" s="51" t="s">
        <v>671</v>
      </c>
      <c r="B18" s="145" t="s">
        <v>107</v>
      </c>
      <c r="C18" s="145" t="s">
        <v>308</v>
      </c>
      <c r="D18" s="145" t="s">
        <v>673</v>
      </c>
      <c r="E18" s="145" t="s">
        <v>674</v>
      </c>
      <c r="F18" s="145" t="s">
        <v>122</v>
      </c>
      <c r="G18" s="146">
        <v>0</v>
      </c>
      <c r="H18" s="60"/>
      <c r="I18" s="60"/>
      <c r="J18" s="60"/>
      <c r="K18" s="60"/>
      <c r="L18" s="60"/>
      <c r="M18" s="60"/>
      <c r="N18" s="60"/>
    </row>
    <row r="19" spans="1:14" ht="57" thickBot="1">
      <c r="A19" s="52" t="s">
        <v>529</v>
      </c>
      <c r="B19" s="145" t="s">
        <v>107</v>
      </c>
      <c r="C19" s="145" t="s">
        <v>308</v>
      </c>
      <c r="D19" s="145" t="s">
        <v>285</v>
      </c>
      <c r="E19" s="145" t="s">
        <v>530</v>
      </c>
      <c r="F19" s="145" t="s">
        <v>122</v>
      </c>
      <c r="G19" s="146">
        <v>67000</v>
      </c>
      <c r="H19" s="60"/>
      <c r="I19" s="60"/>
      <c r="J19" s="60"/>
      <c r="K19" s="60"/>
      <c r="L19" s="60"/>
      <c r="M19" s="60"/>
      <c r="N19" s="60"/>
    </row>
    <row r="20" spans="1:14" ht="75">
      <c r="A20" s="50" t="s">
        <v>108</v>
      </c>
      <c r="B20" s="384">
        <v>933</v>
      </c>
      <c r="C20" s="384" t="s">
        <v>308</v>
      </c>
      <c r="D20" s="384">
        <v>13</v>
      </c>
      <c r="E20" s="384" t="s">
        <v>109</v>
      </c>
      <c r="F20" s="384">
        <v>200</v>
      </c>
      <c r="G20" s="386">
        <v>374800</v>
      </c>
      <c r="H20" s="60"/>
      <c r="I20" s="60"/>
      <c r="J20" s="60"/>
      <c r="K20" s="60"/>
      <c r="L20" s="60"/>
      <c r="M20" s="60"/>
      <c r="N20" s="60"/>
    </row>
    <row r="21" spans="1:14" ht="38.25" thickBot="1">
      <c r="A21" s="56" t="s">
        <v>469</v>
      </c>
      <c r="B21" s="385"/>
      <c r="C21" s="385"/>
      <c r="D21" s="385"/>
      <c r="E21" s="385"/>
      <c r="F21" s="385"/>
      <c r="G21" s="387"/>
      <c r="H21" s="60"/>
      <c r="I21" s="60"/>
      <c r="J21" s="60"/>
      <c r="K21" s="60"/>
      <c r="L21" s="60"/>
      <c r="M21" s="60"/>
      <c r="N21" s="60"/>
    </row>
    <row r="22" spans="1:14" ht="75.75" thickBot="1">
      <c r="A22" s="41" t="s">
        <v>293</v>
      </c>
      <c r="B22" s="59" t="s">
        <v>107</v>
      </c>
      <c r="C22" s="59" t="s">
        <v>308</v>
      </c>
      <c r="D22" s="59" t="s">
        <v>285</v>
      </c>
      <c r="E22" s="59" t="s">
        <v>591</v>
      </c>
      <c r="F22" s="59" t="s">
        <v>122</v>
      </c>
      <c r="G22" s="128">
        <v>247000</v>
      </c>
      <c r="H22" s="60"/>
      <c r="I22" s="60"/>
      <c r="J22" s="60"/>
      <c r="K22" s="60"/>
      <c r="L22" s="60"/>
      <c r="M22" s="60"/>
      <c r="N22" s="60"/>
    </row>
    <row r="23" spans="1:14" ht="75.75" thickBot="1">
      <c r="A23" s="51" t="s">
        <v>110</v>
      </c>
      <c r="B23" s="59">
        <v>933</v>
      </c>
      <c r="C23" s="59" t="s">
        <v>308</v>
      </c>
      <c r="D23" s="59">
        <v>13</v>
      </c>
      <c r="E23" s="59" t="s">
        <v>111</v>
      </c>
      <c r="F23" s="59">
        <v>200</v>
      </c>
      <c r="G23" s="128">
        <v>38000</v>
      </c>
      <c r="H23" s="60"/>
      <c r="I23" s="60"/>
      <c r="J23" s="60"/>
      <c r="K23" s="60"/>
      <c r="L23" s="60"/>
      <c r="M23" s="60"/>
      <c r="N23" s="60"/>
    </row>
    <row r="24" spans="1:14" ht="94.5" thickBot="1">
      <c r="A24" s="51" t="s">
        <v>113</v>
      </c>
      <c r="B24" s="59">
        <v>933</v>
      </c>
      <c r="C24" s="59" t="s">
        <v>308</v>
      </c>
      <c r="D24" s="59">
        <v>13</v>
      </c>
      <c r="E24" s="59" t="s">
        <v>114</v>
      </c>
      <c r="F24" s="59">
        <v>200</v>
      </c>
      <c r="G24" s="128">
        <v>15000</v>
      </c>
      <c r="H24" s="60"/>
      <c r="I24" s="60"/>
      <c r="J24" s="60"/>
      <c r="K24" s="60"/>
      <c r="L24" s="60"/>
      <c r="M24" s="60"/>
      <c r="N24" s="60"/>
    </row>
    <row r="25" spans="1:14" ht="56.25" customHeight="1" thickBot="1">
      <c r="A25" s="51" t="s">
        <v>284</v>
      </c>
      <c r="B25" s="59" t="s">
        <v>107</v>
      </c>
      <c r="C25" s="59" t="s">
        <v>308</v>
      </c>
      <c r="D25" s="59" t="s">
        <v>285</v>
      </c>
      <c r="E25" s="59" t="s">
        <v>114</v>
      </c>
      <c r="F25" s="59" t="s">
        <v>255</v>
      </c>
      <c r="G25" s="128">
        <v>0</v>
      </c>
      <c r="H25" s="60"/>
      <c r="I25" s="60"/>
      <c r="J25" s="60"/>
      <c r="K25" s="60"/>
      <c r="L25" s="60"/>
      <c r="M25" s="60"/>
      <c r="N25" s="60"/>
    </row>
    <row r="26" spans="1:14" ht="57" thickBot="1">
      <c r="A26" s="41" t="s">
        <v>115</v>
      </c>
      <c r="B26" s="59">
        <v>933</v>
      </c>
      <c r="C26" s="59" t="s">
        <v>308</v>
      </c>
      <c r="D26" s="59">
        <v>13</v>
      </c>
      <c r="E26" s="59" t="s">
        <v>262</v>
      </c>
      <c r="F26" s="59" t="s">
        <v>172</v>
      </c>
      <c r="G26" s="128">
        <v>8772.5</v>
      </c>
      <c r="H26" s="60"/>
      <c r="I26" s="60"/>
      <c r="J26" s="60"/>
      <c r="K26" s="60"/>
      <c r="L26" s="60"/>
      <c r="M26" s="60"/>
      <c r="N26" s="60"/>
    </row>
    <row r="27" spans="1:14" ht="75.75" thickBot="1">
      <c r="A27" s="51" t="s">
        <v>116</v>
      </c>
      <c r="B27" s="59">
        <v>933</v>
      </c>
      <c r="C27" s="59" t="s">
        <v>308</v>
      </c>
      <c r="D27" s="59">
        <v>13</v>
      </c>
      <c r="E27" s="59" t="s">
        <v>248</v>
      </c>
      <c r="F27" s="59">
        <v>800</v>
      </c>
      <c r="G27" s="128">
        <v>0</v>
      </c>
      <c r="H27" s="60"/>
      <c r="I27" s="60"/>
      <c r="J27" s="60"/>
      <c r="K27" s="60"/>
      <c r="L27" s="60"/>
      <c r="M27" s="60"/>
      <c r="N27" s="60"/>
    </row>
    <row r="28" spans="1:14" ht="207" customHeight="1" thickBot="1">
      <c r="A28" s="51" t="s">
        <v>535</v>
      </c>
      <c r="B28" s="59" t="s">
        <v>107</v>
      </c>
      <c r="C28" s="59" t="s">
        <v>308</v>
      </c>
      <c r="D28" s="59" t="s">
        <v>285</v>
      </c>
      <c r="E28" s="59" t="s">
        <v>536</v>
      </c>
      <c r="F28" s="59" t="s">
        <v>172</v>
      </c>
      <c r="G28" s="128">
        <v>0</v>
      </c>
      <c r="H28" s="60"/>
      <c r="I28" s="60"/>
      <c r="J28" s="60"/>
      <c r="K28" s="60"/>
      <c r="L28" s="60"/>
      <c r="M28" s="60"/>
      <c r="N28" s="60"/>
    </row>
    <row r="29" spans="1:14" ht="150.75" thickBot="1">
      <c r="A29" s="51" t="s">
        <v>544</v>
      </c>
      <c r="B29" s="59" t="s">
        <v>107</v>
      </c>
      <c r="C29" s="59" t="s">
        <v>308</v>
      </c>
      <c r="D29" s="59" t="s">
        <v>285</v>
      </c>
      <c r="E29" s="59" t="s">
        <v>545</v>
      </c>
      <c r="F29" s="59" t="s">
        <v>172</v>
      </c>
      <c r="G29" s="128">
        <v>0</v>
      </c>
      <c r="H29" s="60"/>
      <c r="I29" s="60"/>
      <c r="J29" s="60"/>
      <c r="K29" s="60"/>
      <c r="L29" s="60"/>
      <c r="M29" s="60"/>
      <c r="N29" s="60"/>
    </row>
    <row r="30" spans="1:14" ht="38.25" thickBot="1">
      <c r="A30" s="51" t="s">
        <v>563</v>
      </c>
      <c r="B30" s="59" t="s">
        <v>107</v>
      </c>
      <c r="C30" s="59" t="s">
        <v>308</v>
      </c>
      <c r="D30" s="59" t="s">
        <v>285</v>
      </c>
      <c r="E30" s="59" t="s">
        <v>565</v>
      </c>
      <c r="F30" s="59" t="s">
        <v>172</v>
      </c>
      <c r="G30" s="257">
        <v>0</v>
      </c>
      <c r="H30" s="60"/>
      <c r="I30" s="60"/>
      <c r="J30" s="60"/>
      <c r="K30" s="60"/>
      <c r="L30" s="60"/>
      <c r="M30" s="60"/>
      <c r="N30" s="60"/>
    </row>
    <row r="31" spans="1:14" ht="57" thickBot="1">
      <c r="A31" s="51" t="s">
        <v>501</v>
      </c>
      <c r="B31" s="59" t="s">
        <v>107</v>
      </c>
      <c r="C31" s="59" t="s">
        <v>308</v>
      </c>
      <c r="D31" s="59" t="s">
        <v>510</v>
      </c>
      <c r="E31" s="59" t="s">
        <v>511</v>
      </c>
      <c r="F31" s="59" t="s">
        <v>122</v>
      </c>
      <c r="G31" s="128">
        <v>2000</v>
      </c>
      <c r="H31" s="60"/>
      <c r="I31" s="60"/>
      <c r="J31" s="60"/>
      <c r="K31" s="60"/>
      <c r="L31" s="60"/>
      <c r="M31" s="60"/>
      <c r="N31" s="60"/>
    </row>
    <row r="32" spans="1:14" ht="19.5" thickBot="1">
      <c r="A32" s="51" t="s">
        <v>236</v>
      </c>
      <c r="B32" s="59" t="s">
        <v>107</v>
      </c>
      <c r="C32" s="143" t="s">
        <v>308</v>
      </c>
      <c r="D32" s="143" t="s">
        <v>260</v>
      </c>
      <c r="E32" s="59" t="s">
        <v>249</v>
      </c>
      <c r="F32" s="59" t="s">
        <v>172</v>
      </c>
      <c r="G32" s="128">
        <v>5000</v>
      </c>
      <c r="H32" s="60"/>
      <c r="I32" s="60"/>
      <c r="J32" s="60"/>
      <c r="K32" s="60"/>
      <c r="L32" s="60"/>
      <c r="M32" s="60"/>
      <c r="N32" s="60"/>
    </row>
    <row r="33" spans="1:14" ht="132" thickBot="1">
      <c r="A33" s="51" t="s">
        <v>117</v>
      </c>
      <c r="B33" s="59">
        <v>933</v>
      </c>
      <c r="C33" s="59" t="s">
        <v>310</v>
      </c>
      <c r="D33" s="59" t="s">
        <v>311</v>
      </c>
      <c r="E33" s="59" t="s">
        <v>118</v>
      </c>
      <c r="F33" s="59">
        <v>100</v>
      </c>
      <c r="G33" s="128">
        <v>232400</v>
      </c>
      <c r="H33" s="60"/>
      <c r="I33" s="60"/>
      <c r="J33" s="60"/>
      <c r="K33" s="60"/>
      <c r="L33" s="60"/>
      <c r="M33" s="60"/>
      <c r="N33" s="60"/>
    </row>
    <row r="34" spans="1:14" ht="75.75" thickBot="1">
      <c r="A34" s="41" t="s">
        <v>119</v>
      </c>
      <c r="B34" s="59">
        <v>933</v>
      </c>
      <c r="C34" s="59" t="s">
        <v>310</v>
      </c>
      <c r="D34" s="59" t="s">
        <v>311</v>
      </c>
      <c r="E34" s="59" t="s">
        <v>118</v>
      </c>
      <c r="F34" s="59">
        <v>200</v>
      </c>
      <c r="G34" s="128">
        <v>0</v>
      </c>
      <c r="H34" s="60"/>
      <c r="I34" s="60"/>
      <c r="J34" s="60"/>
      <c r="K34" s="60"/>
      <c r="L34" s="60"/>
      <c r="M34" s="60"/>
      <c r="N34" s="60"/>
    </row>
    <row r="35" spans="1:14" ht="113.25" thickBot="1">
      <c r="A35" s="68" t="s">
        <v>125</v>
      </c>
      <c r="B35" s="69">
        <v>933</v>
      </c>
      <c r="C35" s="69" t="s">
        <v>311</v>
      </c>
      <c r="D35" s="69" t="s">
        <v>312</v>
      </c>
      <c r="E35" s="69" t="s">
        <v>126</v>
      </c>
      <c r="F35" s="69">
        <v>200</v>
      </c>
      <c r="G35" s="131">
        <v>25200</v>
      </c>
      <c r="H35" s="60"/>
      <c r="I35" s="60"/>
      <c r="J35" s="60"/>
      <c r="K35" s="60"/>
      <c r="L35" s="60"/>
      <c r="M35" s="60"/>
      <c r="N35" s="60"/>
    </row>
    <row r="36" spans="1:14" ht="57" thickBot="1">
      <c r="A36" s="41" t="s">
        <v>127</v>
      </c>
      <c r="B36" s="59">
        <v>933</v>
      </c>
      <c r="C36" s="59" t="s">
        <v>311</v>
      </c>
      <c r="D36" s="59">
        <v>10</v>
      </c>
      <c r="E36" s="59" t="s">
        <v>128</v>
      </c>
      <c r="F36" s="59">
        <v>200</v>
      </c>
      <c r="G36" s="128">
        <v>0</v>
      </c>
      <c r="H36" s="60"/>
      <c r="I36" s="60"/>
      <c r="J36" s="60"/>
      <c r="K36" s="60"/>
      <c r="L36" s="60"/>
      <c r="M36" s="60"/>
      <c r="N36" s="60"/>
    </row>
    <row r="37" spans="1:14" ht="75.75" thickBot="1">
      <c r="A37" s="51" t="s">
        <v>129</v>
      </c>
      <c r="B37" s="59">
        <v>933</v>
      </c>
      <c r="C37" s="59" t="s">
        <v>311</v>
      </c>
      <c r="D37" s="59">
        <v>10</v>
      </c>
      <c r="E37" s="59" t="s">
        <v>251</v>
      </c>
      <c r="F37" s="59">
        <v>200</v>
      </c>
      <c r="G37" s="128">
        <v>0</v>
      </c>
      <c r="H37" s="60"/>
      <c r="I37" s="60"/>
      <c r="J37" s="60"/>
      <c r="K37" s="60"/>
      <c r="L37" s="60"/>
      <c r="M37" s="60"/>
      <c r="N37" s="60"/>
    </row>
    <row r="38" spans="1:14" ht="94.5" thickBot="1">
      <c r="A38" s="51" t="s">
        <v>130</v>
      </c>
      <c r="B38" s="59">
        <v>933</v>
      </c>
      <c r="C38" s="59" t="s">
        <v>311</v>
      </c>
      <c r="D38" s="59">
        <v>10</v>
      </c>
      <c r="E38" s="59" t="s">
        <v>131</v>
      </c>
      <c r="F38" s="59">
        <v>600</v>
      </c>
      <c r="G38" s="128">
        <v>68920</v>
      </c>
      <c r="H38" s="60"/>
      <c r="I38" s="60"/>
      <c r="J38" s="60"/>
      <c r="K38" s="60"/>
      <c r="L38" s="60"/>
      <c r="M38" s="60"/>
      <c r="N38" s="60"/>
    </row>
    <row r="39" spans="1:14" ht="94.5" thickBot="1">
      <c r="A39" s="51" t="s">
        <v>132</v>
      </c>
      <c r="B39" s="59">
        <v>933</v>
      </c>
      <c r="C39" s="59" t="s">
        <v>311</v>
      </c>
      <c r="D39" s="59">
        <v>10</v>
      </c>
      <c r="E39" s="59" t="s">
        <v>133</v>
      </c>
      <c r="F39" s="59">
        <v>200</v>
      </c>
      <c r="G39" s="128">
        <v>2727.41</v>
      </c>
      <c r="H39" s="60"/>
      <c r="I39" s="60"/>
      <c r="J39" s="60"/>
      <c r="K39" s="60"/>
      <c r="L39" s="60"/>
      <c r="M39" s="60"/>
      <c r="N39" s="60"/>
    </row>
    <row r="40" spans="1:14" ht="75.75" thickBot="1">
      <c r="A40" s="51" t="s">
        <v>134</v>
      </c>
      <c r="B40" s="59">
        <v>933</v>
      </c>
      <c r="C40" s="59" t="s">
        <v>311</v>
      </c>
      <c r="D40" s="59">
        <v>10</v>
      </c>
      <c r="E40" s="59" t="s">
        <v>135</v>
      </c>
      <c r="F40" s="59">
        <v>200</v>
      </c>
      <c r="G40" s="128">
        <v>400</v>
      </c>
      <c r="H40" s="60"/>
      <c r="I40" s="60"/>
      <c r="J40" s="60"/>
      <c r="K40" s="60"/>
      <c r="L40" s="60"/>
      <c r="M40" s="60"/>
      <c r="N40" s="60"/>
    </row>
    <row r="41" spans="1:14" ht="57" thickBot="1">
      <c r="A41" s="51" t="s">
        <v>773</v>
      </c>
      <c r="B41" s="59" t="s">
        <v>107</v>
      </c>
      <c r="C41" s="59" t="s">
        <v>309</v>
      </c>
      <c r="D41" s="59" t="s">
        <v>313</v>
      </c>
      <c r="E41" s="59" t="s">
        <v>774</v>
      </c>
      <c r="F41" s="59" t="s">
        <v>122</v>
      </c>
      <c r="G41" s="128">
        <v>1100000</v>
      </c>
      <c r="H41" s="60"/>
      <c r="I41" s="60"/>
      <c r="J41" s="60"/>
      <c r="K41" s="60"/>
      <c r="L41" s="60"/>
      <c r="M41" s="60"/>
      <c r="N41" s="60"/>
    </row>
    <row r="42" spans="1:14" ht="94.5" thickBot="1">
      <c r="A42" s="51" t="s">
        <v>136</v>
      </c>
      <c r="B42" s="59">
        <v>933</v>
      </c>
      <c r="C42" s="59" t="s">
        <v>309</v>
      </c>
      <c r="D42" s="59" t="s">
        <v>312</v>
      </c>
      <c r="E42" s="59" t="s">
        <v>137</v>
      </c>
      <c r="F42" s="59">
        <v>200</v>
      </c>
      <c r="G42" s="311">
        <v>2785197.5</v>
      </c>
      <c r="H42" s="60"/>
      <c r="I42" s="60"/>
      <c r="J42" s="60"/>
      <c r="K42" s="60"/>
      <c r="L42" s="60"/>
      <c r="M42" s="60"/>
      <c r="N42" s="60"/>
    </row>
    <row r="43" spans="1:14" ht="137.25" customHeight="1" thickBot="1">
      <c r="A43" s="270" t="s">
        <v>729</v>
      </c>
      <c r="B43" s="59">
        <v>933</v>
      </c>
      <c r="C43" s="59" t="s">
        <v>309</v>
      </c>
      <c r="D43" s="59" t="s">
        <v>312</v>
      </c>
      <c r="E43" s="59" t="s">
        <v>767</v>
      </c>
      <c r="F43" s="59">
        <v>200</v>
      </c>
      <c r="G43" s="128">
        <v>1618889.07</v>
      </c>
      <c r="H43" s="60"/>
      <c r="I43" s="60"/>
      <c r="J43" s="60"/>
      <c r="K43" s="60"/>
      <c r="L43" s="60"/>
      <c r="M43" s="60"/>
      <c r="N43" s="60"/>
    </row>
    <row r="44" spans="1:14" ht="75.75" thickBot="1">
      <c r="A44" s="51" t="s">
        <v>566</v>
      </c>
      <c r="B44" s="59" t="s">
        <v>107</v>
      </c>
      <c r="C44" s="59" t="s">
        <v>309</v>
      </c>
      <c r="D44" s="59" t="s">
        <v>312</v>
      </c>
      <c r="E44" s="59" t="s">
        <v>567</v>
      </c>
      <c r="F44" s="59" t="s">
        <v>122</v>
      </c>
      <c r="G44" s="128">
        <v>0</v>
      </c>
      <c r="H44" s="60"/>
      <c r="I44" s="60"/>
      <c r="J44" s="60"/>
      <c r="K44" s="60"/>
      <c r="L44" s="60"/>
      <c r="M44" s="60"/>
      <c r="N44" s="60"/>
    </row>
    <row r="45" spans="1:14" ht="94.5" thickBot="1">
      <c r="A45" s="51" t="s">
        <v>138</v>
      </c>
      <c r="B45" s="59">
        <v>933</v>
      </c>
      <c r="C45" s="59" t="s">
        <v>309</v>
      </c>
      <c r="D45" s="59" t="s">
        <v>312</v>
      </c>
      <c r="E45" s="59" t="s">
        <v>139</v>
      </c>
      <c r="F45" s="59">
        <v>200</v>
      </c>
      <c r="G45" s="311">
        <v>0</v>
      </c>
      <c r="H45" s="60"/>
      <c r="I45" s="60"/>
      <c r="J45" s="60"/>
      <c r="K45" s="60"/>
      <c r="L45" s="60"/>
      <c r="M45" s="60"/>
      <c r="N45" s="60"/>
    </row>
    <row r="46" spans="1:14" ht="57" thickBot="1">
      <c r="A46" s="51" t="s">
        <v>140</v>
      </c>
      <c r="B46" s="59">
        <v>933</v>
      </c>
      <c r="C46" s="59" t="s">
        <v>309</v>
      </c>
      <c r="D46" s="59" t="s">
        <v>312</v>
      </c>
      <c r="E46" s="59" t="s">
        <v>141</v>
      </c>
      <c r="F46" s="59">
        <v>200</v>
      </c>
      <c r="G46" s="128">
        <v>68657.259999999995</v>
      </c>
      <c r="H46" s="60"/>
      <c r="I46" s="60"/>
      <c r="J46" s="60"/>
      <c r="K46" s="60"/>
      <c r="L46" s="60"/>
      <c r="M46" s="60"/>
      <c r="N46" s="60"/>
    </row>
    <row r="47" spans="1:14" ht="132" thickBot="1">
      <c r="A47" s="51" t="s">
        <v>269</v>
      </c>
      <c r="B47" s="59">
        <v>933</v>
      </c>
      <c r="C47" s="59" t="s">
        <v>313</v>
      </c>
      <c r="D47" s="59" t="s">
        <v>308</v>
      </c>
      <c r="E47" s="59" t="s">
        <v>289</v>
      </c>
      <c r="F47" s="59" t="s">
        <v>604</v>
      </c>
      <c r="G47" s="128">
        <v>0</v>
      </c>
      <c r="H47" s="60"/>
      <c r="I47" s="60"/>
      <c r="J47" s="60"/>
      <c r="K47" s="60"/>
      <c r="L47" s="60"/>
      <c r="M47" s="60"/>
      <c r="N47" s="60"/>
    </row>
    <row r="48" spans="1:14" ht="113.25" thickBot="1">
      <c r="A48" s="51" t="s">
        <v>272</v>
      </c>
      <c r="B48" s="59">
        <v>933</v>
      </c>
      <c r="C48" s="59" t="s">
        <v>313</v>
      </c>
      <c r="D48" s="59" t="s">
        <v>308</v>
      </c>
      <c r="E48" s="59" t="s">
        <v>270</v>
      </c>
      <c r="F48" s="59" t="s">
        <v>604</v>
      </c>
      <c r="G48" s="128">
        <v>0</v>
      </c>
      <c r="H48" s="60"/>
      <c r="I48" s="60"/>
      <c r="J48" s="60"/>
      <c r="K48" s="60"/>
      <c r="L48" s="60"/>
      <c r="M48" s="60"/>
      <c r="N48" s="60"/>
    </row>
    <row r="49" spans="1:14" ht="113.25" thickBot="1">
      <c r="A49" s="51" t="s">
        <v>273</v>
      </c>
      <c r="B49" s="59">
        <v>933</v>
      </c>
      <c r="C49" s="59" t="s">
        <v>313</v>
      </c>
      <c r="D49" s="59" t="s">
        <v>308</v>
      </c>
      <c r="E49" s="59" t="s">
        <v>271</v>
      </c>
      <c r="F49" s="59" t="s">
        <v>604</v>
      </c>
      <c r="G49" s="128">
        <v>0</v>
      </c>
      <c r="H49" s="60"/>
      <c r="I49" s="60"/>
      <c r="J49" s="60"/>
      <c r="K49" s="60"/>
      <c r="L49" s="60"/>
      <c r="M49" s="60"/>
      <c r="N49" s="60"/>
    </row>
    <row r="50" spans="1:14" ht="75.75" thickBot="1">
      <c r="A50" s="51" t="s">
        <v>599</v>
      </c>
      <c r="B50" s="59">
        <v>933</v>
      </c>
      <c r="C50" s="59" t="s">
        <v>313</v>
      </c>
      <c r="D50" s="59" t="s">
        <v>308</v>
      </c>
      <c r="E50" s="59" t="s">
        <v>600</v>
      </c>
      <c r="F50" s="59">
        <v>200</v>
      </c>
      <c r="G50" s="128">
        <v>562422.30000000005</v>
      </c>
      <c r="H50" s="60"/>
      <c r="I50" s="60"/>
      <c r="J50" s="60"/>
      <c r="K50" s="60"/>
      <c r="L50" s="60"/>
      <c r="M50" s="60"/>
      <c r="N50" s="60"/>
    </row>
    <row r="51" spans="1:14" ht="75.75" thickBot="1">
      <c r="A51" s="51" t="s">
        <v>601</v>
      </c>
      <c r="B51" s="59">
        <v>933</v>
      </c>
      <c r="C51" s="59" t="s">
        <v>313</v>
      </c>
      <c r="D51" s="59" t="s">
        <v>308</v>
      </c>
      <c r="E51" s="59" t="s">
        <v>602</v>
      </c>
      <c r="F51" s="59">
        <v>200</v>
      </c>
      <c r="G51" s="128">
        <v>120000</v>
      </c>
      <c r="H51" s="60"/>
      <c r="I51" s="60"/>
      <c r="J51" s="60"/>
      <c r="K51" s="60"/>
      <c r="L51" s="60"/>
      <c r="M51" s="60"/>
      <c r="N51" s="60"/>
    </row>
    <row r="52" spans="1:14" ht="113.25" thickBot="1">
      <c r="A52" s="51" t="s">
        <v>603</v>
      </c>
      <c r="B52" s="59">
        <v>933</v>
      </c>
      <c r="C52" s="59" t="s">
        <v>123</v>
      </c>
      <c r="D52" s="59" t="s">
        <v>309</v>
      </c>
      <c r="E52" s="59" t="s">
        <v>261</v>
      </c>
      <c r="F52" s="59" t="s">
        <v>604</v>
      </c>
      <c r="G52" s="128">
        <v>0</v>
      </c>
      <c r="H52" s="60"/>
      <c r="I52" s="60"/>
      <c r="J52" s="60"/>
      <c r="K52" s="60"/>
      <c r="L52" s="60"/>
      <c r="M52" s="60"/>
      <c r="N52" s="60"/>
    </row>
    <row r="53" spans="1:14" ht="94.5" thickBot="1">
      <c r="A53" s="51" t="s">
        <v>605</v>
      </c>
      <c r="B53" s="59">
        <v>933</v>
      </c>
      <c r="C53" s="59" t="s">
        <v>313</v>
      </c>
      <c r="D53" s="59" t="s">
        <v>308</v>
      </c>
      <c r="E53" s="59" t="s">
        <v>606</v>
      </c>
      <c r="F53" s="59">
        <v>200</v>
      </c>
      <c r="G53" s="128">
        <v>0</v>
      </c>
      <c r="H53" s="60"/>
      <c r="I53" s="60"/>
      <c r="J53" s="60"/>
      <c r="K53" s="60"/>
      <c r="L53" s="60"/>
      <c r="M53" s="60"/>
      <c r="N53" s="60"/>
    </row>
    <row r="54" spans="1:14" ht="75.75" thickBot="1">
      <c r="A54" s="51" t="s">
        <v>508</v>
      </c>
      <c r="B54" s="59" t="s">
        <v>107</v>
      </c>
      <c r="C54" s="59" t="s">
        <v>313</v>
      </c>
      <c r="D54" s="59" t="s">
        <v>308</v>
      </c>
      <c r="E54" s="59" t="s">
        <v>607</v>
      </c>
      <c r="F54" s="59" t="s">
        <v>122</v>
      </c>
      <c r="G54" s="128">
        <v>30000</v>
      </c>
      <c r="H54" s="60"/>
      <c r="I54" s="60"/>
      <c r="J54" s="60"/>
      <c r="K54" s="60"/>
      <c r="L54" s="60"/>
      <c r="M54" s="60"/>
      <c r="N54" s="60"/>
    </row>
    <row r="55" spans="1:14" ht="75.75" thickBot="1">
      <c r="A55" s="51" t="s">
        <v>608</v>
      </c>
      <c r="B55" s="59">
        <v>933</v>
      </c>
      <c r="C55" s="59" t="s">
        <v>313</v>
      </c>
      <c r="D55" s="59" t="s">
        <v>308</v>
      </c>
      <c r="E55" s="59" t="s">
        <v>609</v>
      </c>
      <c r="F55" s="59">
        <v>200</v>
      </c>
      <c r="G55" s="128">
        <v>0</v>
      </c>
      <c r="H55" s="60"/>
      <c r="I55" s="60"/>
      <c r="J55" s="60"/>
      <c r="K55" s="60"/>
      <c r="L55" s="60"/>
      <c r="M55" s="60"/>
      <c r="N55" s="60"/>
    </row>
    <row r="56" spans="1:14" ht="94.5" thickBot="1">
      <c r="A56" s="51" t="s">
        <v>610</v>
      </c>
      <c r="B56" s="59">
        <v>933</v>
      </c>
      <c r="C56" s="59" t="s">
        <v>313</v>
      </c>
      <c r="D56" s="59" t="s">
        <v>310</v>
      </c>
      <c r="E56" s="59" t="s">
        <v>611</v>
      </c>
      <c r="F56" s="59">
        <v>200</v>
      </c>
      <c r="G56" s="128">
        <v>0</v>
      </c>
      <c r="H56" s="60"/>
      <c r="I56" s="60"/>
      <c r="J56" s="60"/>
      <c r="K56" s="60"/>
      <c r="L56" s="60"/>
      <c r="M56" s="60"/>
      <c r="N56" s="60"/>
    </row>
    <row r="57" spans="1:14" ht="57" customHeight="1" thickBot="1">
      <c r="A57" s="51" t="s">
        <v>577</v>
      </c>
      <c r="B57" s="59" t="s">
        <v>107</v>
      </c>
      <c r="C57" s="59" t="s">
        <v>313</v>
      </c>
      <c r="D57" s="59" t="s">
        <v>310</v>
      </c>
      <c r="E57" s="59" t="s">
        <v>578</v>
      </c>
      <c r="F57" s="59" t="s">
        <v>122</v>
      </c>
      <c r="G57" s="128">
        <v>0</v>
      </c>
      <c r="H57" s="60"/>
      <c r="I57" s="60"/>
      <c r="J57" s="60"/>
      <c r="K57" s="60"/>
      <c r="L57" s="60"/>
      <c r="M57" s="60"/>
      <c r="N57" s="60"/>
    </row>
    <row r="58" spans="1:14" ht="38.25" thickBot="1">
      <c r="A58" s="51" t="s">
        <v>571</v>
      </c>
      <c r="B58" s="59" t="s">
        <v>107</v>
      </c>
      <c r="C58" s="59" t="s">
        <v>313</v>
      </c>
      <c r="D58" s="59" t="s">
        <v>310</v>
      </c>
      <c r="E58" s="59" t="s">
        <v>579</v>
      </c>
      <c r="F58" s="59" t="s">
        <v>122</v>
      </c>
      <c r="G58" s="128">
        <v>0</v>
      </c>
      <c r="H58" s="60"/>
      <c r="I58" s="60"/>
      <c r="J58" s="60"/>
      <c r="K58" s="60"/>
      <c r="L58" s="60"/>
      <c r="M58" s="60"/>
      <c r="N58" s="60"/>
    </row>
    <row r="59" spans="1:14" ht="132" thickBot="1">
      <c r="A59" s="51" t="s">
        <v>787</v>
      </c>
      <c r="B59" s="59">
        <v>933</v>
      </c>
      <c r="C59" s="59" t="s">
        <v>313</v>
      </c>
      <c r="D59" s="59" t="s">
        <v>310</v>
      </c>
      <c r="E59" s="59" t="s">
        <v>786</v>
      </c>
      <c r="F59" s="59" t="s">
        <v>604</v>
      </c>
      <c r="G59" s="128">
        <v>455684.68</v>
      </c>
      <c r="H59" s="60"/>
      <c r="I59" s="60"/>
      <c r="J59" s="60"/>
      <c r="K59" s="60"/>
      <c r="L59" s="60"/>
      <c r="M59" s="60"/>
      <c r="N59" s="60"/>
    </row>
    <row r="60" spans="1:14" ht="132" thickBot="1">
      <c r="A60" s="51" t="s">
        <v>668</v>
      </c>
      <c r="B60" s="59" t="s">
        <v>107</v>
      </c>
      <c r="C60" s="59" t="s">
        <v>313</v>
      </c>
      <c r="D60" s="59" t="s">
        <v>310</v>
      </c>
      <c r="E60" s="59" t="s">
        <v>676</v>
      </c>
      <c r="F60" s="59" t="s">
        <v>669</v>
      </c>
      <c r="G60" s="128">
        <v>69684.75</v>
      </c>
      <c r="H60" s="60"/>
      <c r="I60" s="60"/>
      <c r="J60" s="60"/>
      <c r="K60" s="60"/>
      <c r="L60" s="60"/>
      <c r="M60" s="60"/>
      <c r="N60" s="60"/>
    </row>
    <row r="61" spans="1:14" ht="94.5" thickBot="1">
      <c r="A61" s="51" t="s">
        <v>615</v>
      </c>
      <c r="B61" s="59">
        <v>933</v>
      </c>
      <c r="C61" s="59" t="s">
        <v>313</v>
      </c>
      <c r="D61" s="59" t="s">
        <v>308</v>
      </c>
      <c r="E61" s="59" t="s">
        <v>616</v>
      </c>
      <c r="F61" s="59">
        <v>200</v>
      </c>
      <c r="G61" s="311">
        <v>21000</v>
      </c>
      <c r="H61" s="60"/>
      <c r="I61" s="60"/>
      <c r="J61" s="60"/>
      <c r="K61" s="60"/>
      <c r="L61" s="60"/>
      <c r="M61" s="60"/>
      <c r="N61" s="60"/>
    </row>
    <row r="62" spans="1:14" ht="57" thickBot="1">
      <c r="A62" s="51" t="s">
        <v>617</v>
      </c>
      <c r="B62" s="59">
        <v>933</v>
      </c>
      <c r="C62" s="59" t="s">
        <v>313</v>
      </c>
      <c r="D62" s="59" t="s">
        <v>308</v>
      </c>
      <c r="E62" s="59" t="s">
        <v>618</v>
      </c>
      <c r="F62" s="59">
        <v>200</v>
      </c>
      <c r="G62" s="128">
        <v>218428.84</v>
      </c>
      <c r="H62" s="60"/>
      <c r="I62" s="60"/>
      <c r="J62" s="60"/>
      <c r="K62" s="60"/>
      <c r="L62" s="60"/>
      <c r="M62" s="60"/>
      <c r="N62" s="60"/>
    </row>
    <row r="63" spans="1:14" ht="57" thickBot="1">
      <c r="A63" s="51" t="s">
        <v>619</v>
      </c>
      <c r="B63" s="59">
        <v>933</v>
      </c>
      <c r="C63" s="59" t="s">
        <v>313</v>
      </c>
      <c r="D63" s="59" t="s">
        <v>311</v>
      </c>
      <c r="E63" s="59" t="s">
        <v>253</v>
      </c>
      <c r="F63" s="59">
        <v>200</v>
      </c>
      <c r="G63" s="311">
        <v>1865000</v>
      </c>
      <c r="H63" s="60"/>
      <c r="I63" s="60"/>
      <c r="J63" s="60"/>
      <c r="K63" s="60"/>
      <c r="L63" s="60"/>
      <c r="M63" s="60"/>
      <c r="N63" s="60"/>
    </row>
    <row r="64" spans="1:14" ht="75.75" thickBot="1">
      <c r="A64" s="51" t="s">
        <v>620</v>
      </c>
      <c r="B64" s="59">
        <v>933</v>
      </c>
      <c r="C64" s="59" t="s">
        <v>313</v>
      </c>
      <c r="D64" s="59" t="s">
        <v>311</v>
      </c>
      <c r="E64" s="59" t="s">
        <v>621</v>
      </c>
      <c r="F64" s="59">
        <v>200</v>
      </c>
      <c r="G64" s="311">
        <v>698100</v>
      </c>
      <c r="H64" s="60"/>
      <c r="I64" s="60"/>
      <c r="J64" s="60"/>
      <c r="K64" s="60"/>
      <c r="L64" s="60"/>
      <c r="M64" s="60"/>
      <c r="N64" s="60"/>
    </row>
    <row r="65" spans="1:14" ht="75.75" thickBot="1">
      <c r="A65" s="51" t="s">
        <v>622</v>
      </c>
      <c r="B65" s="59">
        <v>933</v>
      </c>
      <c r="C65" s="59" t="s">
        <v>313</v>
      </c>
      <c r="D65" s="59" t="s">
        <v>311</v>
      </c>
      <c r="E65" s="59" t="s">
        <v>623</v>
      </c>
      <c r="F65" s="59">
        <v>200</v>
      </c>
      <c r="G65" s="311">
        <v>20505</v>
      </c>
      <c r="H65" s="60"/>
      <c r="I65" s="60"/>
      <c r="J65" s="60"/>
      <c r="K65" s="60"/>
      <c r="L65" s="60"/>
      <c r="M65" s="60"/>
      <c r="N65" s="60"/>
    </row>
    <row r="66" spans="1:14" ht="94.5" thickBot="1">
      <c r="A66" s="51" t="s">
        <v>624</v>
      </c>
      <c r="B66" s="59">
        <v>933</v>
      </c>
      <c r="C66" s="59" t="s">
        <v>313</v>
      </c>
      <c r="D66" s="59" t="s">
        <v>311</v>
      </c>
      <c r="E66" s="59" t="s">
        <v>625</v>
      </c>
      <c r="F66" s="59">
        <v>200</v>
      </c>
      <c r="G66" s="128">
        <v>0</v>
      </c>
      <c r="H66" s="60"/>
      <c r="I66" s="60"/>
      <c r="J66" s="60"/>
      <c r="K66" s="60"/>
      <c r="L66" s="60"/>
      <c r="M66" s="60"/>
      <c r="N66" s="60"/>
    </row>
    <row r="67" spans="1:14" ht="100.5" customHeight="1" thickBot="1">
      <c r="A67" s="51" t="s">
        <v>642</v>
      </c>
      <c r="B67" s="59" t="s">
        <v>107</v>
      </c>
      <c r="C67" s="59" t="s">
        <v>123</v>
      </c>
      <c r="D67" s="59" t="s">
        <v>308</v>
      </c>
      <c r="E67" s="59" t="s">
        <v>645</v>
      </c>
      <c r="F67" s="59" t="s">
        <v>122</v>
      </c>
      <c r="G67" s="128">
        <v>2000</v>
      </c>
      <c r="H67" s="60"/>
      <c r="I67" s="60"/>
      <c r="J67" s="60"/>
      <c r="K67" s="60"/>
      <c r="L67" s="60"/>
      <c r="M67" s="60"/>
      <c r="N67" s="60"/>
    </row>
    <row r="68" spans="1:14" ht="94.5" thickBot="1">
      <c r="A68" s="51" t="s">
        <v>422</v>
      </c>
      <c r="B68" s="59" t="s">
        <v>107</v>
      </c>
      <c r="C68" s="59" t="s">
        <v>123</v>
      </c>
      <c r="D68" s="59" t="s">
        <v>308</v>
      </c>
      <c r="E68" s="59" t="s">
        <v>112</v>
      </c>
      <c r="F68" s="59" t="s">
        <v>124</v>
      </c>
      <c r="G68" s="128">
        <v>204000</v>
      </c>
      <c r="H68" s="60"/>
      <c r="I68" s="60"/>
      <c r="J68" s="60"/>
      <c r="K68" s="60"/>
      <c r="L68" s="60"/>
      <c r="M68" s="60"/>
      <c r="N68" s="60"/>
    </row>
    <row r="69" spans="1:14" ht="38.25" thickBot="1">
      <c r="A69" s="51" t="s">
        <v>558</v>
      </c>
      <c r="B69" s="59" t="s">
        <v>107</v>
      </c>
      <c r="C69" s="59" t="s">
        <v>562</v>
      </c>
      <c r="D69" s="59" t="s">
        <v>311</v>
      </c>
      <c r="E69" s="59" t="s">
        <v>559</v>
      </c>
      <c r="F69" s="59" t="s">
        <v>122</v>
      </c>
      <c r="G69" s="128">
        <v>0</v>
      </c>
      <c r="H69" s="60"/>
      <c r="I69" s="60"/>
      <c r="J69" s="60"/>
      <c r="K69" s="60"/>
      <c r="L69" s="60"/>
      <c r="M69" s="60"/>
      <c r="N69" s="60"/>
    </row>
    <row r="70" spans="1:14" ht="57" thickBot="1">
      <c r="A70" s="51" t="s">
        <v>560</v>
      </c>
      <c r="B70" s="59" t="s">
        <v>107</v>
      </c>
      <c r="C70" s="59" t="s">
        <v>313</v>
      </c>
      <c r="D70" s="59" t="s">
        <v>311</v>
      </c>
      <c r="E70" s="59" t="s">
        <v>561</v>
      </c>
      <c r="F70" s="59" t="s">
        <v>122</v>
      </c>
      <c r="G70" s="128">
        <v>0</v>
      </c>
      <c r="H70" s="60"/>
      <c r="I70" s="60"/>
      <c r="J70" s="60"/>
      <c r="K70" s="60"/>
      <c r="L70" s="60"/>
      <c r="M70" s="60"/>
      <c r="N70" s="60"/>
    </row>
    <row r="71" spans="1:14" ht="65.25" customHeight="1" thickBot="1">
      <c r="A71" s="309" t="s">
        <v>664</v>
      </c>
      <c r="B71" s="310" t="s">
        <v>107</v>
      </c>
      <c r="C71" s="310" t="s">
        <v>313</v>
      </c>
      <c r="D71" s="310" t="s">
        <v>311</v>
      </c>
      <c r="E71" s="310" t="s">
        <v>663</v>
      </c>
      <c r="F71" s="310" t="s">
        <v>122</v>
      </c>
      <c r="G71" s="311">
        <v>3201684.1</v>
      </c>
      <c r="H71" s="60"/>
      <c r="I71" s="60"/>
      <c r="J71" s="60"/>
      <c r="K71" s="60"/>
      <c r="L71" s="60"/>
      <c r="M71" s="60"/>
      <c r="N71" s="60"/>
    </row>
    <row r="72" spans="1:14" ht="65.25" customHeight="1" thickBot="1">
      <c r="A72" s="309" t="s">
        <v>784</v>
      </c>
      <c r="B72" s="310" t="s">
        <v>107</v>
      </c>
      <c r="C72" s="310" t="s">
        <v>313</v>
      </c>
      <c r="D72" s="310" t="s">
        <v>311</v>
      </c>
      <c r="E72" s="310" t="s">
        <v>783</v>
      </c>
      <c r="F72" s="310" t="s">
        <v>122</v>
      </c>
      <c r="G72" s="311">
        <v>798689.75</v>
      </c>
      <c r="H72" s="60"/>
      <c r="I72" s="60"/>
      <c r="J72" s="60"/>
      <c r="K72" s="60"/>
      <c r="L72" s="60"/>
      <c r="M72" s="60"/>
      <c r="N72" s="60"/>
    </row>
    <row r="73" spans="1:14" ht="65.25" customHeight="1" thickBot="1">
      <c r="A73" s="301" t="s">
        <v>726</v>
      </c>
      <c r="B73" s="302" t="s">
        <v>107</v>
      </c>
      <c r="C73" s="302" t="s">
        <v>313</v>
      </c>
      <c r="D73" s="302" t="s">
        <v>315</v>
      </c>
      <c r="E73" s="302" t="s">
        <v>727</v>
      </c>
      <c r="F73" s="302"/>
      <c r="G73" s="303">
        <f>G74+G75+G77+G79+G80+G81+G78+G76+G82</f>
        <v>2547367.0499999998</v>
      </c>
      <c r="H73" s="60"/>
      <c r="I73" s="60"/>
      <c r="J73" s="60"/>
      <c r="K73" s="60"/>
      <c r="L73" s="60"/>
      <c r="M73" s="60"/>
      <c r="N73" s="60"/>
    </row>
    <row r="74" spans="1:14" ht="65.25" customHeight="1" thickBot="1">
      <c r="A74" s="51" t="s">
        <v>699</v>
      </c>
      <c r="B74" s="59" t="s">
        <v>107</v>
      </c>
      <c r="C74" s="59" t="s">
        <v>313</v>
      </c>
      <c r="D74" s="59" t="s">
        <v>308</v>
      </c>
      <c r="E74" s="59" t="s">
        <v>714</v>
      </c>
      <c r="F74" s="59" t="s">
        <v>122</v>
      </c>
      <c r="G74" s="128">
        <v>213000</v>
      </c>
      <c r="H74" s="60"/>
      <c r="I74" s="60"/>
      <c r="J74" s="60"/>
      <c r="K74" s="60"/>
      <c r="L74" s="60"/>
      <c r="M74" s="60"/>
      <c r="N74" s="60"/>
    </row>
    <row r="75" spans="1:14" ht="65.25" customHeight="1" thickBot="1">
      <c r="A75" s="51" t="s">
        <v>702</v>
      </c>
      <c r="B75" s="59" t="s">
        <v>107</v>
      </c>
      <c r="C75" s="59" t="s">
        <v>313</v>
      </c>
      <c r="D75" s="59" t="s">
        <v>310</v>
      </c>
      <c r="E75" s="59" t="s">
        <v>717</v>
      </c>
      <c r="F75" s="59" t="s">
        <v>122</v>
      </c>
      <c r="G75" s="128">
        <v>590738</v>
      </c>
      <c r="H75" s="60"/>
      <c r="I75" s="60"/>
      <c r="J75" s="60"/>
      <c r="K75" s="60"/>
      <c r="L75" s="60"/>
      <c r="M75" s="60"/>
      <c r="N75" s="60"/>
    </row>
    <row r="76" spans="1:14" ht="65.25" customHeight="1" thickBot="1">
      <c r="A76" s="51" t="s">
        <v>730</v>
      </c>
      <c r="B76" s="59" t="s">
        <v>107</v>
      </c>
      <c r="C76" s="59" t="s">
        <v>313</v>
      </c>
      <c r="D76" s="59" t="s">
        <v>311</v>
      </c>
      <c r="E76" s="59" t="s">
        <v>731</v>
      </c>
      <c r="F76" s="59" t="s">
        <v>122</v>
      </c>
      <c r="G76" s="311">
        <v>83552.05</v>
      </c>
      <c r="H76" s="60"/>
      <c r="I76" s="60"/>
      <c r="J76" s="60"/>
      <c r="K76" s="60"/>
      <c r="L76" s="60"/>
      <c r="M76" s="60"/>
      <c r="N76" s="60"/>
    </row>
    <row r="77" spans="1:14" ht="83.25" customHeight="1" thickBot="1">
      <c r="A77" s="51" t="s">
        <v>725</v>
      </c>
      <c r="B77" s="59" t="s">
        <v>107</v>
      </c>
      <c r="C77" s="59" t="s">
        <v>313</v>
      </c>
      <c r="D77" s="59" t="s">
        <v>311</v>
      </c>
      <c r="E77" s="59" t="s">
        <v>721</v>
      </c>
      <c r="F77" s="59" t="s">
        <v>122</v>
      </c>
      <c r="G77" s="311">
        <v>647200</v>
      </c>
      <c r="H77" s="60"/>
      <c r="I77" s="60"/>
      <c r="J77" s="60"/>
      <c r="K77" s="60"/>
      <c r="L77" s="60"/>
      <c r="M77" s="60"/>
      <c r="N77" s="60"/>
    </row>
    <row r="78" spans="1:14" ht="83.25" customHeight="1" thickBot="1">
      <c r="A78" s="51" t="s">
        <v>705</v>
      </c>
      <c r="B78" s="59" t="s">
        <v>107</v>
      </c>
      <c r="C78" s="59" t="s">
        <v>313</v>
      </c>
      <c r="D78" s="59" t="s">
        <v>311</v>
      </c>
      <c r="E78" s="59" t="s">
        <v>720</v>
      </c>
      <c r="F78" s="59" t="s">
        <v>122</v>
      </c>
      <c r="G78" s="311">
        <v>280000</v>
      </c>
      <c r="H78" s="60"/>
      <c r="I78" s="60"/>
      <c r="J78" s="60"/>
      <c r="K78" s="60"/>
      <c r="L78" s="60"/>
      <c r="M78" s="60"/>
      <c r="N78" s="60"/>
    </row>
    <row r="79" spans="1:14" ht="131.25" customHeight="1" thickBot="1">
      <c r="A79" s="51" t="s">
        <v>694</v>
      </c>
      <c r="B79" s="59" t="s">
        <v>107</v>
      </c>
      <c r="C79" s="59" t="s">
        <v>313</v>
      </c>
      <c r="D79" s="59" t="s">
        <v>313</v>
      </c>
      <c r="E79" s="59" t="s">
        <v>711</v>
      </c>
      <c r="F79" s="59" t="s">
        <v>255</v>
      </c>
      <c r="G79" s="128">
        <v>656237</v>
      </c>
      <c r="H79" s="60"/>
      <c r="I79" s="60"/>
      <c r="J79" s="60"/>
      <c r="K79" s="60"/>
      <c r="L79" s="60"/>
      <c r="M79" s="60"/>
      <c r="N79" s="60"/>
    </row>
    <row r="80" spans="1:14" ht="65.25" customHeight="1" thickBot="1">
      <c r="A80" s="51" t="s">
        <v>695</v>
      </c>
      <c r="B80" s="59" t="s">
        <v>107</v>
      </c>
      <c r="C80" s="59" t="s">
        <v>313</v>
      </c>
      <c r="D80" s="59" t="s">
        <v>313</v>
      </c>
      <c r="E80" s="59" t="s">
        <v>711</v>
      </c>
      <c r="F80" s="59" t="s">
        <v>122</v>
      </c>
      <c r="G80" s="128">
        <v>66640</v>
      </c>
      <c r="H80" s="60"/>
      <c r="I80" s="60"/>
      <c r="J80" s="60"/>
      <c r="K80" s="60"/>
      <c r="L80" s="60"/>
      <c r="M80" s="60"/>
      <c r="N80" s="60"/>
    </row>
    <row r="81" spans="1:14" ht="65.25" customHeight="1" thickBot="1">
      <c r="A81" s="51" t="s">
        <v>696</v>
      </c>
      <c r="B81" s="59" t="s">
        <v>107</v>
      </c>
      <c r="C81" s="59" t="s">
        <v>313</v>
      </c>
      <c r="D81" s="59" t="s">
        <v>313</v>
      </c>
      <c r="E81" s="59" t="s">
        <v>711</v>
      </c>
      <c r="F81" s="59" t="s">
        <v>172</v>
      </c>
      <c r="G81" s="128">
        <v>8000</v>
      </c>
      <c r="H81" s="60"/>
      <c r="I81" s="60"/>
      <c r="J81" s="60"/>
      <c r="K81" s="60"/>
      <c r="L81" s="60"/>
      <c r="M81" s="60"/>
      <c r="N81" s="60"/>
    </row>
    <row r="82" spans="1:14" ht="65.25" customHeight="1" thickBot="1">
      <c r="A82" s="51" t="s">
        <v>501</v>
      </c>
      <c r="B82" s="59" t="s">
        <v>107</v>
      </c>
      <c r="C82" s="59" t="s">
        <v>313</v>
      </c>
      <c r="D82" s="59" t="s">
        <v>313</v>
      </c>
      <c r="E82" s="59" t="s">
        <v>505</v>
      </c>
      <c r="F82" s="59" t="s">
        <v>122</v>
      </c>
      <c r="G82" s="128">
        <v>2000</v>
      </c>
      <c r="H82" s="60"/>
      <c r="I82" s="60"/>
      <c r="J82" s="60"/>
      <c r="K82" s="60"/>
      <c r="L82" s="60"/>
      <c r="M82" s="60"/>
      <c r="N82" s="60"/>
    </row>
    <row r="83" spans="1:14" ht="57" thickBot="1">
      <c r="A83" s="55" t="s">
        <v>20</v>
      </c>
      <c r="B83" s="58">
        <v>933</v>
      </c>
      <c r="C83" s="58" t="s">
        <v>314</v>
      </c>
      <c r="D83" s="58" t="s">
        <v>315</v>
      </c>
      <c r="E83" s="58" t="s">
        <v>254</v>
      </c>
      <c r="F83" s="58"/>
      <c r="G83" s="252">
        <f>SUM(G84:G100)</f>
        <v>5432946.8000000007</v>
      </c>
      <c r="H83" s="60"/>
      <c r="I83" s="60"/>
      <c r="J83" s="60"/>
      <c r="K83" s="60"/>
      <c r="L83" s="60"/>
      <c r="M83" s="60"/>
      <c r="N83" s="60"/>
    </row>
    <row r="84" spans="1:14" ht="132" thickBot="1">
      <c r="A84" s="57" t="s">
        <v>626</v>
      </c>
      <c r="B84" s="59">
        <v>933</v>
      </c>
      <c r="C84" s="59" t="s">
        <v>314</v>
      </c>
      <c r="D84" s="59" t="s">
        <v>308</v>
      </c>
      <c r="E84" s="59" t="s">
        <v>627</v>
      </c>
      <c r="F84" s="59">
        <v>100</v>
      </c>
      <c r="G84" s="128">
        <v>2510744</v>
      </c>
      <c r="H84" s="60"/>
      <c r="I84" s="60"/>
      <c r="J84" s="60"/>
      <c r="K84" s="60"/>
      <c r="L84" s="60"/>
      <c r="M84" s="60"/>
      <c r="N84" s="60"/>
    </row>
    <row r="85" spans="1:14" ht="113.25" thickBot="1">
      <c r="A85" s="142" t="s">
        <v>258</v>
      </c>
      <c r="B85" s="59" t="s">
        <v>107</v>
      </c>
      <c r="C85" s="59" t="s">
        <v>314</v>
      </c>
      <c r="D85" s="59" t="s">
        <v>308</v>
      </c>
      <c r="E85" s="59" t="s">
        <v>771</v>
      </c>
      <c r="F85" s="59" t="s">
        <v>255</v>
      </c>
      <c r="G85" s="128">
        <v>98951</v>
      </c>
      <c r="H85" s="60"/>
      <c r="I85" s="60"/>
      <c r="J85" s="60"/>
      <c r="K85" s="60"/>
      <c r="L85" s="60"/>
      <c r="M85" s="60"/>
      <c r="N85" s="60"/>
    </row>
    <row r="86" spans="1:14" ht="188.25" thickBot="1">
      <c r="A86" s="57" t="s">
        <v>628</v>
      </c>
      <c r="B86" s="59">
        <v>933</v>
      </c>
      <c r="C86" s="59" t="s">
        <v>314</v>
      </c>
      <c r="D86" s="59" t="s">
        <v>308</v>
      </c>
      <c r="E86" s="59" t="s">
        <v>256</v>
      </c>
      <c r="F86" s="59">
        <v>100</v>
      </c>
      <c r="G86" s="128">
        <v>278732</v>
      </c>
      <c r="H86" s="60"/>
      <c r="I86" s="60"/>
      <c r="J86" s="60"/>
      <c r="K86" s="60"/>
      <c r="L86" s="60"/>
      <c r="M86" s="60"/>
      <c r="N86" s="60"/>
    </row>
    <row r="87" spans="1:14" ht="38.25" thickBot="1">
      <c r="A87" s="51" t="s">
        <v>686</v>
      </c>
      <c r="B87" s="59" t="s">
        <v>107</v>
      </c>
      <c r="C87" s="59" t="s">
        <v>314</v>
      </c>
      <c r="D87" s="59" t="s">
        <v>308</v>
      </c>
      <c r="E87" s="59" t="s">
        <v>687</v>
      </c>
      <c r="F87" s="59" t="s">
        <v>122</v>
      </c>
      <c r="G87" s="128">
        <v>0</v>
      </c>
      <c r="H87" s="60"/>
      <c r="I87" s="60"/>
      <c r="J87" s="60"/>
      <c r="K87" s="60"/>
      <c r="L87" s="60"/>
      <c r="M87" s="60"/>
      <c r="N87" s="60"/>
    </row>
    <row r="88" spans="1:14" ht="94.5" thickBot="1">
      <c r="A88" s="51" t="s">
        <v>546</v>
      </c>
      <c r="B88" s="59" t="s">
        <v>107</v>
      </c>
      <c r="C88" s="59" t="s">
        <v>314</v>
      </c>
      <c r="D88" s="59" t="s">
        <v>308</v>
      </c>
      <c r="E88" s="59" t="s">
        <v>547</v>
      </c>
      <c r="F88" s="59" t="s">
        <v>122</v>
      </c>
      <c r="G88" s="128">
        <v>0</v>
      </c>
      <c r="H88" s="60"/>
      <c r="I88" s="60"/>
      <c r="J88" s="60"/>
      <c r="K88" s="60"/>
      <c r="L88" s="60"/>
      <c r="M88" s="60"/>
      <c r="N88" s="60"/>
    </row>
    <row r="89" spans="1:14" ht="75.75" thickBot="1">
      <c r="A89" s="51" t="s">
        <v>629</v>
      </c>
      <c r="B89" s="59">
        <v>933</v>
      </c>
      <c r="C89" s="59" t="s">
        <v>314</v>
      </c>
      <c r="D89" s="59" t="s">
        <v>308</v>
      </c>
      <c r="E89" s="59" t="s">
        <v>627</v>
      </c>
      <c r="F89" s="59">
        <v>200</v>
      </c>
      <c r="G89" s="128">
        <v>1360814.9</v>
      </c>
      <c r="H89" s="60"/>
      <c r="I89" s="60"/>
      <c r="J89" s="60"/>
      <c r="K89" s="60"/>
      <c r="L89" s="60"/>
      <c r="M89" s="60"/>
      <c r="N89" s="60"/>
    </row>
    <row r="90" spans="1:14" ht="57" thickBot="1">
      <c r="A90" s="51" t="s">
        <v>392</v>
      </c>
      <c r="B90" s="59">
        <v>933</v>
      </c>
      <c r="C90" s="59" t="s">
        <v>314</v>
      </c>
      <c r="D90" s="59" t="s">
        <v>308</v>
      </c>
      <c r="E90" s="59" t="s">
        <v>627</v>
      </c>
      <c r="F90" s="59">
        <v>800</v>
      </c>
      <c r="G90" s="128">
        <v>208000</v>
      </c>
      <c r="H90" s="60"/>
      <c r="I90" s="60"/>
      <c r="J90" s="60"/>
      <c r="K90" s="60"/>
      <c r="L90" s="60"/>
      <c r="M90" s="60"/>
      <c r="N90" s="60"/>
    </row>
    <row r="91" spans="1:14" ht="113.25" thickBot="1">
      <c r="A91" s="51" t="s">
        <v>630</v>
      </c>
      <c r="B91" s="59">
        <v>933</v>
      </c>
      <c r="C91" s="59" t="s">
        <v>314</v>
      </c>
      <c r="D91" s="59" t="s">
        <v>308</v>
      </c>
      <c r="E91" s="59" t="s">
        <v>631</v>
      </c>
      <c r="F91" s="59">
        <v>100</v>
      </c>
      <c r="G91" s="128">
        <v>468520</v>
      </c>
      <c r="H91" s="60"/>
      <c r="I91" s="60"/>
      <c r="J91" s="60"/>
      <c r="K91" s="60"/>
      <c r="L91" s="60"/>
      <c r="M91" s="60"/>
      <c r="N91" s="60"/>
    </row>
    <row r="92" spans="1:14" ht="188.25" thickBot="1">
      <c r="A92" s="51" t="s">
        <v>257</v>
      </c>
      <c r="B92" s="59" t="s">
        <v>107</v>
      </c>
      <c r="C92" s="59" t="s">
        <v>314</v>
      </c>
      <c r="D92" s="59" t="s">
        <v>308</v>
      </c>
      <c r="E92" s="59" t="s">
        <v>772</v>
      </c>
      <c r="F92" s="59" t="s">
        <v>255</v>
      </c>
      <c r="G92" s="128">
        <v>98951</v>
      </c>
      <c r="H92" s="60"/>
      <c r="I92" s="60"/>
      <c r="J92" s="60"/>
      <c r="K92" s="60"/>
      <c r="L92" s="60"/>
      <c r="M92" s="60"/>
      <c r="N92" s="60"/>
    </row>
    <row r="93" spans="1:14" ht="188.25" thickBot="1">
      <c r="A93" s="51" t="s">
        <v>632</v>
      </c>
      <c r="B93" s="59">
        <v>933</v>
      </c>
      <c r="C93" s="59" t="s">
        <v>314</v>
      </c>
      <c r="D93" s="59" t="s">
        <v>308</v>
      </c>
      <c r="E93" s="59" t="s">
        <v>633</v>
      </c>
      <c r="F93" s="59">
        <v>100</v>
      </c>
      <c r="G93" s="128">
        <v>278732</v>
      </c>
      <c r="H93" s="60"/>
      <c r="I93" s="60"/>
      <c r="J93" s="60"/>
      <c r="K93" s="60"/>
      <c r="L93" s="60"/>
      <c r="M93" s="60"/>
      <c r="N93" s="60"/>
    </row>
    <row r="94" spans="1:14" ht="57" thickBot="1">
      <c r="A94" s="51" t="s">
        <v>634</v>
      </c>
      <c r="B94" s="59">
        <v>933</v>
      </c>
      <c r="C94" s="59" t="s">
        <v>314</v>
      </c>
      <c r="D94" s="59" t="s">
        <v>308</v>
      </c>
      <c r="E94" s="59" t="s">
        <v>631</v>
      </c>
      <c r="F94" s="59">
        <v>200</v>
      </c>
      <c r="G94" s="128">
        <v>41035.9</v>
      </c>
      <c r="H94" s="60"/>
      <c r="I94" s="60"/>
      <c r="J94" s="60"/>
      <c r="K94" s="60"/>
      <c r="L94" s="60"/>
      <c r="M94" s="60"/>
      <c r="N94" s="60"/>
    </row>
    <row r="95" spans="1:14" ht="75.75" thickBot="1">
      <c r="A95" s="51" t="s">
        <v>580</v>
      </c>
      <c r="B95" s="59">
        <v>933</v>
      </c>
      <c r="C95" s="59" t="s">
        <v>314</v>
      </c>
      <c r="D95" s="59" t="s">
        <v>308</v>
      </c>
      <c r="E95" s="59" t="s">
        <v>581</v>
      </c>
      <c r="F95" s="59">
        <v>200</v>
      </c>
      <c r="G95" s="128">
        <v>0</v>
      </c>
      <c r="H95" s="60"/>
      <c r="I95" s="60"/>
      <c r="J95" s="60"/>
      <c r="K95" s="60"/>
      <c r="L95" s="60"/>
      <c r="M95" s="60"/>
      <c r="N95" s="60"/>
    </row>
    <row r="96" spans="1:14" ht="75.75" thickBot="1">
      <c r="A96" s="51" t="s">
        <v>582</v>
      </c>
      <c r="B96" s="59" t="s">
        <v>107</v>
      </c>
      <c r="C96" s="59" t="s">
        <v>583</v>
      </c>
      <c r="D96" s="59" t="s">
        <v>308</v>
      </c>
      <c r="E96" s="59" t="s">
        <v>584</v>
      </c>
      <c r="F96" s="59" t="s">
        <v>122</v>
      </c>
      <c r="G96" s="128">
        <v>0</v>
      </c>
      <c r="H96" s="60"/>
      <c r="I96" s="60"/>
      <c r="J96" s="60"/>
      <c r="K96" s="60"/>
      <c r="L96" s="60"/>
      <c r="M96" s="60"/>
      <c r="N96" s="60"/>
    </row>
    <row r="97" spans="1:14" ht="38.25" thickBot="1">
      <c r="A97" s="51" t="s">
        <v>494</v>
      </c>
      <c r="B97" s="59" t="s">
        <v>107</v>
      </c>
      <c r="C97" s="59" t="s">
        <v>314</v>
      </c>
      <c r="D97" s="59" t="s">
        <v>308</v>
      </c>
      <c r="E97" s="59" t="s">
        <v>509</v>
      </c>
      <c r="F97" s="59" t="s">
        <v>122</v>
      </c>
      <c r="G97" s="128">
        <v>15000</v>
      </c>
      <c r="H97" s="60"/>
      <c r="I97" s="60"/>
      <c r="J97" s="60"/>
      <c r="K97" s="60"/>
      <c r="L97" s="60"/>
      <c r="M97" s="60"/>
      <c r="N97" s="60"/>
    </row>
    <row r="98" spans="1:14" ht="57" thickBot="1">
      <c r="A98" s="51" t="s">
        <v>501</v>
      </c>
      <c r="B98" s="59" t="s">
        <v>107</v>
      </c>
      <c r="C98" s="59" t="s">
        <v>314</v>
      </c>
      <c r="D98" s="59" t="s">
        <v>308</v>
      </c>
      <c r="E98" s="59" t="s">
        <v>511</v>
      </c>
      <c r="F98" s="59" t="s">
        <v>122</v>
      </c>
      <c r="G98" s="128">
        <v>0</v>
      </c>
      <c r="H98" s="60"/>
      <c r="I98" s="60"/>
      <c r="J98" s="60"/>
      <c r="K98" s="60"/>
      <c r="L98" s="60"/>
      <c r="M98" s="60"/>
      <c r="N98" s="60"/>
    </row>
    <row r="99" spans="1:14" ht="140.25" customHeight="1" thickBot="1">
      <c r="A99" s="270" t="s">
        <v>688</v>
      </c>
      <c r="B99" s="59" t="s">
        <v>107</v>
      </c>
      <c r="C99" s="59" t="s">
        <v>314</v>
      </c>
      <c r="D99" s="59" t="s">
        <v>308</v>
      </c>
      <c r="E99" s="59" t="s">
        <v>259</v>
      </c>
      <c r="F99" s="59" t="s">
        <v>255</v>
      </c>
      <c r="G99" s="128">
        <v>15000</v>
      </c>
      <c r="H99" s="60"/>
      <c r="I99" s="60"/>
      <c r="J99" s="60"/>
      <c r="K99" s="60"/>
      <c r="L99" s="60"/>
      <c r="M99" s="60"/>
      <c r="N99" s="60"/>
    </row>
    <row r="100" spans="1:14" ht="113.25" thickBot="1">
      <c r="A100" s="51" t="s">
        <v>637</v>
      </c>
      <c r="B100" s="59" t="s">
        <v>107</v>
      </c>
      <c r="C100" s="59" t="s">
        <v>314</v>
      </c>
      <c r="D100" s="59" t="s">
        <v>308</v>
      </c>
      <c r="E100" s="59" t="s">
        <v>259</v>
      </c>
      <c r="F100" s="59">
        <v>200</v>
      </c>
      <c r="G100" s="311">
        <v>58466</v>
      </c>
      <c r="H100" s="60"/>
      <c r="I100" s="60"/>
      <c r="J100" s="60"/>
      <c r="K100" s="60"/>
      <c r="L100" s="60"/>
      <c r="M100" s="60"/>
      <c r="N100" s="60"/>
    </row>
    <row r="101" spans="1:14" ht="19.5" thickBot="1">
      <c r="A101" s="61" t="s">
        <v>67</v>
      </c>
      <c r="B101" s="58"/>
      <c r="C101" s="58"/>
      <c r="D101" s="58"/>
      <c r="E101" s="58"/>
      <c r="F101" s="58"/>
      <c r="G101" s="129">
        <f>G83+G10+G73</f>
        <v>27096885.290000003</v>
      </c>
      <c r="H101" s="60"/>
      <c r="I101" s="60"/>
      <c r="J101" s="60"/>
      <c r="K101" s="60"/>
      <c r="L101" s="60"/>
      <c r="M101" s="60"/>
      <c r="N101" s="60"/>
    </row>
    <row r="102" spans="1:14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</row>
    <row r="103" spans="1:14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</row>
    <row r="104" spans="1:14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</row>
    <row r="105" spans="1:14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</row>
    <row r="106" spans="1:14">
      <c r="A106" s="60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</row>
    <row r="107" spans="1:14">
      <c r="A107" s="60"/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</row>
    <row r="108" spans="1:14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</row>
    <row r="109" spans="1:14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</row>
    <row r="110" spans="1:14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</row>
    <row r="111" spans="1:14">
      <c r="A111" s="60"/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</row>
    <row r="112" spans="1:14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</row>
    <row r="113" spans="1:14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</row>
    <row r="114" spans="1:14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</row>
    <row r="115" spans="1:14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</row>
    <row r="116" spans="1:14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</row>
    <row r="117" spans="1:14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</row>
    <row r="118" spans="1:14">
      <c r="A118" s="60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</row>
    <row r="119" spans="1:14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</row>
    <row r="120" spans="1:14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</row>
    <row r="121" spans="1:14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</row>
    <row r="122" spans="1:14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</row>
    <row r="123" spans="1:14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</row>
    <row r="124" spans="1:14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</row>
    <row r="125" spans="1:14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</row>
    <row r="126" spans="1:14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</row>
    <row r="127" spans="1:14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</row>
    <row r="128" spans="1:14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</row>
    <row r="129" spans="1:14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</row>
    <row r="130" spans="1:14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</row>
    <row r="131" spans="1:14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</row>
    <row r="132" spans="1:14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</row>
    <row r="134" spans="1:14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</row>
    <row r="135" spans="1:14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</row>
    <row r="136" spans="1:14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</row>
    <row r="137" spans="1:14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</row>
    <row r="138" spans="1:14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</row>
    <row r="139" spans="1:14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</row>
    <row r="140" spans="1:14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</row>
    <row r="141" spans="1:14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</row>
    <row r="142" spans="1:14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</row>
    <row r="143" spans="1:14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</row>
    <row r="144" spans="1:14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</row>
    <row r="145" spans="1:14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</row>
    <row r="146" spans="1:14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</row>
    <row r="147" spans="1:14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</row>
    <row r="148" spans="1:14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</row>
    <row r="149" spans="1:14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</row>
    <row r="150" spans="1:14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</row>
    <row r="151" spans="1:14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</row>
    <row r="152" spans="1:14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</row>
    <row r="153" spans="1:14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</row>
    <row r="154" spans="1:14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</row>
    <row r="155" spans="1:14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</row>
    <row r="156" spans="1:14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</row>
    <row r="157" spans="1:14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</row>
    <row r="158" spans="1:14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</row>
    <row r="159" spans="1:14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</row>
    <row r="160" spans="1:14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</row>
    <row r="161" spans="1:14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</row>
    <row r="162" spans="1:14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</row>
    <row r="163" spans="1:14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</row>
    <row r="164" spans="1:14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</row>
    <row r="165" spans="1:14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</row>
    <row r="166" spans="1:14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</row>
    <row r="167" spans="1:14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</row>
    <row r="168" spans="1:14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</row>
    <row r="169" spans="1:14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</row>
    <row r="170" spans="1:14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</row>
    <row r="171" spans="1:14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</row>
    <row r="172" spans="1:14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</row>
    <row r="173" spans="1:14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</row>
    <row r="174" spans="1:14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</row>
    <row r="175" spans="1:14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</row>
    <row r="176" spans="1:14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</row>
    <row r="177" spans="1:14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</row>
    <row r="178" spans="1:14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</row>
    <row r="179" spans="1:14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</row>
    <row r="180" spans="1:14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</row>
    <row r="181" spans="1:14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</row>
    <row r="182" spans="1:14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</row>
    <row r="183" spans="1:14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</row>
    <row r="184" spans="1:14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</row>
    <row r="185" spans="1:14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</row>
    <row r="186" spans="1:14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</row>
    <row r="187" spans="1:14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</row>
    <row r="188" spans="1:14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</row>
    <row r="189" spans="1:14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</row>
    <row r="190" spans="1:14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</row>
    <row r="191" spans="1:14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</row>
    <row r="192" spans="1:14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</row>
    <row r="193" spans="1:14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</row>
    <row r="194" spans="1:14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</row>
    <row r="195" spans="1:14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</row>
    <row r="196" spans="1:14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</row>
    <row r="197" spans="1:14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</row>
    <row r="198" spans="1:14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</row>
    <row r="199" spans="1:14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</row>
    <row r="200" spans="1:14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</row>
    <row r="201" spans="1:14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</row>
    <row r="202" spans="1:14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</row>
    <row r="203" spans="1:14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</row>
    <row r="204" spans="1:14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</row>
    <row r="205" spans="1:14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</row>
    <row r="206" spans="1:14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</row>
    <row r="207" spans="1:14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</row>
    <row r="208" spans="1:14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</row>
    <row r="209" spans="1:14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</row>
    <row r="210" spans="1:14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</row>
    <row r="211" spans="1:14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</row>
    <row r="212" spans="1:14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</row>
    <row r="213" spans="1:14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</row>
    <row r="214" spans="1:14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</row>
    <row r="215" spans="1:14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</row>
    <row r="216" spans="1:14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</row>
    <row r="217" spans="1:14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</row>
    <row r="218" spans="1:14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</row>
    <row r="219" spans="1:14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</row>
    <row r="220" spans="1:14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</row>
    <row r="221" spans="1:14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</row>
    <row r="222" spans="1:14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</row>
    <row r="223" spans="1:14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</row>
    <row r="224" spans="1:14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</row>
    <row r="225" spans="1:14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</row>
    <row r="226" spans="1:14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</row>
    <row r="227" spans="1:14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</row>
    <row r="228" spans="1:14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</row>
    <row r="229" spans="1:14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</row>
    <row r="230" spans="1:14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</row>
    <row r="231" spans="1:14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</row>
    <row r="232" spans="1:14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</row>
    <row r="233" spans="1:14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</row>
    <row r="234" spans="1:14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</row>
    <row r="235" spans="1:14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</row>
    <row r="236" spans="1:14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</row>
    <row r="237" spans="1:14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</row>
    <row r="238" spans="1:14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</row>
    <row r="239" spans="1:14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</row>
    <row r="240" spans="1:14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</row>
    <row r="241" spans="1:14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</row>
    <row r="242" spans="1:14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</row>
    <row r="243" spans="1:14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</row>
    <row r="244" spans="1:14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</row>
    <row r="245" spans="1:14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</row>
    <row r="246" spans="1:14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</row>
    <row r="247" spans="1:14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</row>
    <row r="248" spans="1:14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</row>
    <row r="249" spans="1:14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</row>
    <row r="250" spans="1:14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</row>
    <row r="251" spans="1:14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</row>
    <row r="252" spans="1:14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</row>
    <row r="253" spans="1:14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</row>
    <row r="254" spans="1:14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</row>
    <row r="255" spans="1:14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</row>
    <row r="256" spans="1:14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</row>
    <row r="257" spans="1:14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</row>
    <row r="258" spans="1:14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</row>
    <row r="259" spans="1:14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</row>
    <row r="260" spans="1:14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</row>
    <row r="261" spans="1:14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</row>
    <row r="262" spans="1:14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</row>
    <row r="263" spans="1:14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</row>
    <row r="264" spans="1:14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</row>
    <row r="265" spans="1:14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</row>
    <row r="266" spans="1:14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</row>
    <row r="267" spans="1:14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</row>
    <row r="268" spans="1:14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</row>
    <row r="269" spans="1:14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</row>
    <row r="270" spans="1:14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</row>
    <row r="271" spans="1:14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</row>
    <row r="272" spans="1:14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</row>
    <row r="273" spans="1:14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</row>
    <row r="274" spans="1:14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</row>
    <row r="275" spans="1:14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</row>
    <row r="276" spans="1:14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</row>
    <row r="277" spans="1:14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</row>
    <row r="278" spans="1:14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</row>
    <row r="279" spans="1:14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</row>
    <row r="280" spans="1:14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</row>
    <row r="281" spans="1:14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</row>
    <row r="282" spans="1:14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</row>
    <row r="283" spans="1:14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</row>
    <row r="284" spans="1:14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</row>
    <row r="285" spans="1:14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</row>
    <row r="286" spans="1:14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</row>
    <row r="287" spans="1:14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</row>
    <row r="288" spans="1:14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</row>
    <row r="289" spans="1:14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</row>
    <row r="290" spans="1:14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</row>
    <row r="291" spans="1:14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</row>
    <row r="292" spans="1:14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</row>
    <row r="293" spans="1:14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</row>
    <row r="294" spans="1:14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</row>
    <row r="295" spans="1:14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</row>
    <row r="296" spans="1:14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</row>
    <row r="297" spans="1:14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</row>
    <row r="298" spans="1:14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</row>
    <row r="299" spans="1:14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</row>
    <row r="300" spans="1:14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</row>
    <row r="301" spans="1:14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</row>
    <row r="302" spans="1:14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</row>
    <row r="303" spans="1:14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</row>
    <row r="304" spans="1:14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</row>
    <row r="305" spans="1:14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</row>
    <row r="306" spans="1:14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</row>
    <row r="307" spans="1:14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</row>
    <row r="308" spans="1:14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</row>
    <row r="309" spans="1:14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</row>
    <row r="310" spans="1:14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</row>
    <row r="311" spans="1:14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</row>
    <row r="312" spans="1:14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</row>
    <row r="313" spans="1:14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</row>
    <row r="314" spans="1:14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</row>
    <row r="315" spans="1:14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</row>
    <row r="316" spans="1:14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</row>
    <row r="317" spans="1:14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</row>
    <row r="318" spans="1:14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</row>
    <row r="319" spans="1:14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</row>
    <row r="320" spans="1:14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</row>
    <row r="321" spans="1:14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</row>
    <row r="322" spans="1:14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</row>
    <row r="323" spans="1:14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</row>
    <row r="324" spans="1:14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</row>
    <row r="325" spans="1:14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</row>
    <row r="326" spans="1:14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</row>
    <row r="327" spans="1:14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</row>
    <row r="328" spans="1:14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</row>
    <row r="329" spans="1:14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</row>
    <row r="330" spans="1:14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</row>
    <row r="331" spans="1:14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</row>
    <row r="332" spans="1:14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</row>
    <row r="333" spans="1:14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</row>
    <row r="334" spans="1:14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</row>
    <row r="335" spans="1:14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</row>
    <row r="336" spans="1:14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</row>
    <row r="337" spans="1:14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</row>
    <row r="338" spans="1:14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</row>
    <row r="339" spans="1:14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</row>
    <row r="340" spans="1:14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</row>
    <row r="341" spans="1:14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</row>
    <row r="342" spans="1:14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</row>
    <row r="343" spans="1:14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</row>
    <row r="344" spans="1:14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</row>
    <row r="345" spans="1:14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</row>
    <row r="346" spans="1:14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</row>
    <row r="347" spans="1:14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</row>
    <row r="348" spans="1:14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</row>
    <row r="349" spans="1:14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</row>
    <row r="350" spans="1:14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</row>
    <row r="351" spans="1:14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</row>
    <row r="352" spans="1:14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</row>
    <row r="353" spans="1:14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</row>
    <row r="354" spans="1:14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</row>
    <row r="355" spans="1:14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</row>
    <row r="356" spans="1:14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</row>
    <row r="357" spans="1:14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</row>
    <row r="358" spans="1:14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</row>
    <row r="359" spans="1:14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</row>
    <row r="360" spans="1:14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</row>
    <row r="361" spans="1:14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</row>
    <row r="362" spans="1:14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</row>
    <row r="363" spans="1:14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</row>
    <row r="364" spans="1:14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</row>
    <row r="365" spans="1:14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</row>
    <row r="366" spans="1:14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</row>
    <row r="367" spans="1:14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</row>
    <row r="368" spans="1:14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</row>
    <row r="369" spans="1:14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</row>
    <row r="370" spans="1:14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</row>
    <row r="371" spans="1:14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</row>
    <row r="372" spans="1:14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</row>
    <row r="373" spans="1:14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</row>
    <row r="374" spans="1:14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</row>
    <row r="375" spans="1:14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</row>
    <row r="376" spans="1:14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</row>
    <row r="377" spans="1:14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</row>
    <row r="378" spans="1:14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</row>
    <row r="379" spans="1:14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</row>
    <row r="380" spans="1:14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</row>
    <row r="381" spans="1:14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</row>
    <row r="382" spans="1:14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</row>
    <row r="383" spans="1:14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</row>
    <row r="384" spans="1:14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</row>
    <row r="385" spans="1:14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</row>
    <row r="386" spans="1:14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</row>
    <row r="387" spans="1:14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</row>
    <row r="388" spans="1:14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</row>
    <row r="389" spans="1:14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</row>
    <row r="390" spans="1:14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</row>
    <row r="391" spans="1:14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</row>
    <row r="392" spans="1:14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</row>
    <row r="393" spans="1:14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</row>
    <row r="394" spans="1:14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</row>
    <row r="395" spans="1:14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</row>
    <row r="396" spans="1:14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</row>
    <row r="397" spans="1:14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</row>
    <row r="398" spans="1:14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</row>
    <row r="399" spans="1:14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</row>
    <row r="400" spans="1:14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</row>
    <row r="401" spans="1:14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</row>
    <row r="402" spans="1:14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</row>
    <row r="403" spans="1:14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</row>
    <row r="404" spans="1:14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</row>
    <row r="405" spans="1:14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</row>
    <row r="406" spans="1:14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</row>
    <row r="407" spans="1:14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</row>
    <row r="408" spans="1:14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</row>
    <row r="409" spans="1:14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</row>
    <row r="410" spans="1:14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</row>
    <row r="411" spans="1:14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</row>
    <row r="412" spans="1:14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</row>
    <row r="413" spans="1:14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</row>
    <row r="414" spans="1:14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</row>
    <row r="415" spans="1:14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</row>
    <row r="416" spans="1:14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</row>
    <row r="417" spans="1:14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</row>
    <row r="418" spans="1:14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</row>
    <row r="419" spans="1:14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</row>
    <row r="420" spans="1:14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</row>
    <row r="421" spans="1:14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</row>
    <row r="422" spans="1:14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</row>
    <row r="423" spans="1:14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</row>
    <row r="424" spans="1:14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</row>
    <row r="425" spans="1:14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</row>
    <row r="426" spans="1:14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</row>
    <row r="427" spans="1:14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</row>
    <row r="428" spans="1:14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</row>
    <row r="429" spans="1:14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</row>
    <row r="430" spans="1:14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</row>
    <row r="431" spans="1:14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</row>
    <row r="432" spans="1:14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</row>
    <row r="433" spans="1:14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</row>
    <row r="434" spans="1:14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</row>
    <row r="435" spans="1:14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</row>
    <row r="436" spans="1:14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</row>
    <row r="437" spans="1:14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</row>
    <row r="438" spans="1:14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</row>
    <row r="439" spans="1:14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</row>
    <row r="440" spans="1:14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</row>
    <row r="441" spans="1:14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</row>
    <row r="442" spans="1:14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</row>
    <row r="443" spans="1:14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</row>
    <row r="444" spans="1:14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</row>
    <row r="445" spans="1:14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</row>
    <row r="446" spans="1:14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</row>
    <row r="447" spans="1:14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</row>
    <row r="448" spans="1:14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</row>
    <row r="449" spans="1:14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</row>
    <row r="450" spans="1:14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</row>
    <row r="451" spans="1:14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</row>
    <row r="452" spans="1:14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</row>
    <row r="453" spans="1:14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</row>
    <row r="454" spans="1:14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</row>
    <row r="455" spans="1:14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</row>
    <row r="456" spans="1:14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</row>
    <row r="457" spans="1:14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</row>
    <row r="458" spans="1:14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</row>
    <row r="459" spans="1:14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</row>
    <row r="460" spans="1:14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</row>
    <row r="461" spans="1:14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</row>
    <row r="462" spans="1:14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</row>
    <row r="463" spans="1:14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</row>
    <row r="464" spans="1:14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</row>
    <row r="465" spans="1:14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</row>
    <row r="466" spans="1:14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</row>
    <row r="467" spans="1:14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</row>
    <row r="468" spans="1:14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</row>
    <row r="469" spans="1:14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</row>
    <row r="470" spans="1:14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</row>
    <row r="471" spans="1:14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</row>
    <row r="472" spans="1:14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</row>
    <row r="473" spans="1:14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</row>
    <row r="474" spans="1:14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</row>
    <row r="475" spans="1:14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</row>
    <row r="476" spans="1:14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</row>
    <row r="477" spans="1:14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</row>
    <row r="478" spans="1:14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</row>
    <row r="479" spans="1:14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</row>
    <row r="480" spans="1:14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</row>
    <row r="481" spans="1:14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</row>
    <row r="482" spans="1:14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</row>
    <row r="483" spans="1:14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</row>
    <row r="484" spans="1:14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</row>
    <row r="485" spans="1:14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</row>
    <row r="486" spans="1:14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</row>
    <row r="487" spans="1:14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</row>
    <row r="488" spans="1:14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</row>
    <row r="489" spans="1:14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</row>
    <row r="490" spans="1:14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</row>
    <row r="491" spans="1:14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</row>
    <row r="492" spans="1:14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</row>
    <row r="493" spans="1:14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</row>
    <row r="494" spans="1:14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</row>
    <row r="495" spans="1:14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</row>
    <row r="496" spans="1:14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</row>
    <row r="497" spans="1:14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</row>
    <row r="498" spans="1:14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</row>
    <row r="499" spans="1:14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</row>
    <row r="500" spans="1:14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</row>
    <row r="501" spans="1:14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</row>
    <row r="502" spans="1:14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</row>
    <row r="503" spans="1:14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</row>
    <row r="504" spans="1:14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</row>
    <row r="505" spans="1:14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</row>
    <row r="506" spans="1:14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</row>
    <row r="507" spans="1:14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</row>
    <row r="508" spans="1:14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</row>
    <row r="509" spans="1:14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</row>
    <row r="510" spans="1:14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</row>
    <row r="511" spans="1:14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</row>
    <row r="512" spans="1:14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</row>
    <row r="513" spans="1:14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</row>
    <row r="514" spans="1:14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</row>
    <row r="515" spans="1:14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</row>
    <row r="516" spans="1:14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</row>
    <row r="517" spans="1:14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</row>
    <row r="518" spans="1:14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</row>
    <row r="519" spans="1:14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</row>
    <row r="520" spans="1:14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</row>
    <row r="521" spans="1:14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</row>
    <row r="522" spans="1:14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</row>
    <row r="523" spans="1:14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</row>
    <row r="524" spans="1:14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</row>
    <row r="525" spans="1:14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</row>
    <row r="526" spans="1:14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</row>
    <row r="527" spans="1:14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</row>
    <row r="528" spans="1:14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</row>
    <row r="529" spans="1:14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</row>
    <row r="530" spans="1:14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</row>
    <row r="531" spans="1:14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</row>
    <row r="532" spans="1:14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</row>
    <row r="533" spans="1:14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</row>
    <row r="534" spans="1:14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</row>
    <row r="535" spans="1:14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</row>
    <row r="536" spans="1:14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</row>
    <row r="537" spans="1:14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</row>
    <row r="538" spans="1:14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</row>
    <row r="539" spans="1:14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</row>
    <row r="540" spans="1:14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</row>
    <row r="541" spans="1:14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</row>
    <row r="542" spans="1:14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</row>
    <row r="543" spans="1:14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</row>
    <row r="544" spans="1:14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</row>
    <row r="545" spans="1:14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</row>
    <row r="546" spans="1:14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</row>
    <row r="547" spans="1:14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</row>
    <row r="548" spans="1:14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</row>
    <row r="549" spans="1:14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</row>
    <row r="550" spans="1:14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</row>
    <row r="551" spans="1:14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</row>
    <row r="552" spans="1:14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</row>
    <row r="553" spans="1:14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</row>
    <row r="554" spans="1:14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</row>
    <row r="555" spans="1:14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</row>
    <row r="556" spans="1:14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</row>
    <row r="557" spans="1:14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</row>
    <row r="558" spans="1:14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</row>
    <row r="559" spans="1:14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</row>
    <row r="560" spans="1:14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</row>
    <row r="561" spans="1:14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</row>
    <row r="562" spans="1:14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</row>
    <row r="563" spans="1:14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</row>
    <row r="564" spans="1:14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</row>
    <row r="565" spans="1:14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</row>
    <row r="566" spans="1:14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</row>
    <row r="567" spans="1:14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</row>
    <row r="568" spans="1:14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</row>
    <row r="569" spans="1:14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</row>
    <row r="570" spans="1:14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</row>
    <row r="571" spans="1:14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</row>
    <row r="572" spans="1:14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</row>
    <row r="573" spans="1:14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</row>
    <row r="574" spans="1:14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</row>
    <row r="575" spans="1:14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</row>
    <row r="576" spans="1:14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</row>
    <row r="577" spans="1:14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</row>
    <row r="578" spans="1:14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</row>
    <row r="579" spans="1:14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</row>
    <row r="580" spans="1:14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</row>
    <row r="581" spans="1:14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</row>
    <row r="582" spans="1:14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</row>
    <row r="583" spans="1:14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</row>
    <row r="584" spans="1:14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</row>
    <row r="585" spans="1:14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</row>
    <row r="586" spans="1:14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</row>
    <row r="587" spans="1:14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</row>
    <row r="588" spans="1:14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</row>
    <row r="589" spans="1:14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</row>
    <row r="590" spans="1:14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</row>
    <row r="591" spans="1:14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</row>
    <row r="592" spans="1:14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</row>
    <row r="593" spans="1:14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</row>
    <row r="594" spans="1:14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</row>
    <row r="595" spans="1:14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</row>
    <row r="596" spans="1:14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</row>
    <row r="597" spans="1:14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</row>
    <row r="598" spans="1:14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</row>
    <row r="599" spans="1:14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</row>
    <row r="600" spans="1:14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</row>
    <row r="601" spans="1:14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</row>
    <row r="602" spans="1:14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</row>
    <row r="603" spans="1:14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</row>
    <row r="604" spans="1:14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</row>
    <row r="605" spans="1:14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</row>
    <row r="606" spans="1:14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</row>
    <row r="607" spans="1:14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</row>
    <row r="608" spans="1:14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</row>
    <row r="609" spans="1:14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</row>
    <row r="610" spans="1:14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</row>
    <row r="611" spans="1:14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</row>
    <row r="612" spans="1:14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</row>
    <row r="613" spans="1:14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</row>
    <row r="614" spans="1:14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</row>
    <row r="615" spans="1:14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</row>
    <row r="616" spans="1:14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</row>
    <row r="617" spans="1:14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</row>
    <row r="618" spans="1:14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</row>
    <row r="619" spans="1:14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</row>
    <row r="620" spans="1:14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</row>
    <row r="621" spans="1:14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</row>
    <row r="622" spans="1:14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</row>
    <row r="623" spans="1:14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</row>
    <row r="624" spans="1:14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</row>
    <row r="625" spans="1:14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</row>
    <row r="626" spans="1:14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</row>
    <row r="627" spans="1:14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</row>
    <row r="628" spans="1:14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</row>
    <row r="629" spans="1:14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</row>
    <row r="630" spans="1:14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</row>
    <row r="631" spans="1:14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</row>
    <row r="632" spans="1:14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</row>
    <row r="633" spans="1:14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</row>
    <row r="634" spans="1:14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</row>
    <row r="635" spans="1:14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</row>
    <row r="636" spans="1:14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</row>
    <row r="637" spans="1:14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</row>
    <row r="638" spans="1:14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</row>
    <row r="639" spans="1:14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</row>
    <row r="640" spans="1:14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</row>
    <row r="641" spans="1:14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</row>
    <row r="642" spans="1:14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</row>
    <row r="643" spans="1:14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</row>
    <row r="644" spans="1:14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</row>
    <row r="645" spans="1:14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</row>
    <row r="646" spans="1:14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</row>
    <row r="647" spans="1:14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</row>
    <row r="648" spans="1:14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</row>
    <row r="649" spans="1:14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</row>
    <row r="650" spans="1:14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</row>
    <row r="651" spans="1:14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</row>
    <row r="652" spans="1:14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</row>
    <row r="653" spans="1:14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</row>
    <row r="654" spans="1:14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</row>
    <row r="655" spans="1:14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</row>
    <row r="656" spans="1:14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</row>
    <row r="657" spans="1:14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</row>
    <row r="658" spans="1:14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</row>
    <row r="659" spans="1:14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</row>
    <row r="660" spans="1:14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</row>
    <row r="661" spans="1:14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</row>
    <row r="662" spans="1:14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</row>
    <row r="663" spans="1:14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</row>
    <row r="664" spans="1:14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</row>
    <row r="665" spans="1:14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</row>
    <row r="666" spans="1:14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</row>
    <row r="667" spans="1:14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</row>
    <row r="668" spans="1:14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</row>
    <row r="669" spans="1:14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</row>
    <row r="670" spans="1:14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</row>
    <row r="671" spans="1:14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</row>
    <row r="672" spans="1:14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</row>
    <row r="673" spans="1:14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</row>
    <row r="674" spans="1:14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</row>
    <row r="675" spans="1:14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</row>
    <row r="676" spans="1:14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</row>
    <row r="677" spans="1:14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</row>
    <row r="678" spans="1:14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</row>
    <row r="679" spans="1:14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</row>
    <row r="680" spans="1:14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</row>
    <row r="681" spans="1:14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</row>
    <row r="682" spans="1:14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</row>
    <row r="683" spans="1:14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</row>
    <row r="684" spans="1:14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</row>
    <row r="685" spans="1:14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</row>
    <row r="686" spans="1:14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</row>
    <row r="687" spans="1:14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</row>
    <row r="688" spans="1:14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</row>
    <row r="689" spans="1:14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</row>
    <row r="690" spans="1:14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</row>
    <row r="691" spans="1:14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</row>
    <row r="692" spans="1:14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</row>
    <row r="693" spans="1:14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</row>
    <row r="694" spans="1:14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</row>
    <row r="695" spans="1:14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</row>
    <row r="696" spans="1:14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</row>
    <row r="697" spans="1:14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</row>
    <row r="698" spans="1:14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</row>
    <row r="699" spans="1:14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</row>
    <row r="700" spans="1:14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</row>
    <row r="701" spans="1:14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</row>
    <row r="702" spans="1:14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</row>
    <row r="703" spans="1:14">
      <c r="A703" s="60"/>
      <c r="B703" s="60"/>
      <c r="C703" s="60"/>
      <c r="D703" s="60"/>
      <c r="E703" s="60"/>
      <c r="F703" s="60"/>
      <c r="G703" s="60"/>
      <c r="H703" s="60"/>
      <c r="I703" s="60"/>
      <c r="J703" s="60"/>
      <c r="K703" s="60"/>
      <c r="L703" s="60"/>
      <c r="M703" s="60"/>
      <c r="N703" s="60"/>
    </row>
    <row r="704" spans="1:14">
      <c r="A704" s="60"/>
      <c r="B704" s="60"/>
      <c r="C704" s="60"/>
      <c r="D704" s="60"/>
      <c r="E704" s="60"/>
      <c r="F704" s="60"/>
      <c r="G704" s="60"/>
      <c r="H704" s="60"/>
      <c r="I704" s="60"/>
      <c r="J704" s="60"/>
      <c r="K704" s="60"/>
      <c r="L704" s="60"/>
      <c r="M704" s="60"/>
      <c r="N704" s="60"/>
    </row>
    <row r="705" spans="1:14">
      <c r="A705" s="60"/>
      <c r="B705" s="60"/>
      <c r="C705" s="60"/>
      <c r="D705" s="60"/>
      <c r="E705" s="60"/>
      <c r="F705" s="60"/>
      <c r="G705" s="60"/>
      <c r="H705" s="60"/>
      <c r="I705" s="60"/>
      <c r="J705" s="60"/>
      <c r="K705" s="60"/>
      <c r="L705" s="60"/>
      <c r="M705" s="60"/>
      <c r="N705" s="60"/>
    </row>
    <row r="706" spans="1:14">
      <c r="A706" s="60"/>
      <c r="B706" s="60"/>
      <c r="C706" s="60"/>
      <c r="D706" s="60"/>
      <c r="E706" s="60"/>
      <c r="F706" s="60"/>
      <c r="G706" s="60"/>
      <c r="H706" s="60"/>
      <c r="I706" s="60"/>
      <c r="J706" s="60"/>
      <c r="K706" s="60"/>
      <c r="L706" s="60"/>
      <c r="M706" s="60"/>
      <c r="N706" s="60"/>
    </row>
    <row r="707" spans="1:14">
      <c r="A707" s="60"/>
      <c r="B707" s="60"/>
      <c r="C707" s="60"/>
      <c r="D707" s="60"/>
      <c r="E707" s="60"/>
      <c r="F707" s="60"/>
      <c r="G707" s="60"/>
      <c r="H707" s="60"/>
      <c r="I707" s="60"/>
      <c r="J707" s="60"/>
      <c r="K707" s="60"/>
      <c r="L707" s="60"/>
      <c r="M707" s="60"/>
      <c r="N707" s="60"/>
    </row>
    <row r="708" spans="1:14">
      <c r="A708" s="60"/>
      <c r="B708" s="60"/>
      <c r="C708" s="60"/>
      <c r="D708" s="60"/>
      <c r="E708" s="60"/>
      <c r="F708" s="60"/>
      <c r="G708" s="60"/>
      <c r="H708" s="60"/>
      <c r="I708" s="60"/>
      <c r="J708" s="60"/>
      <c r="K708" s="60"/>
      <c r="L708" s="60"/>
      <c r="M708" s="60"/>
      <c r="N708" s="60"/>
    </row>
    <row r="709" spans="1:14">
      <c r="A709" s="60"/>
      <c r="B709" s="60"/>
      <c r="C709" s="60"/>
      <c r="D709" s="60"/>
      <c r="E709" s="60"/>
      <c r="F709" s="60"/>
      <c r="G709" s="60"/>
      <c r="H709" s="60"/>
      <c r="I709" s="60"/>
      <c r="J709" s="60"/>
      <c r="K709" s="60"/>
      <c r="L709" s="60"/>
      <c r="M709" s="60"/>
      <c r="N709" s="60"/>
    </row>
    <row r="710" spans="1:14">
      <c r="A710" s="60"/>
      <c r="B710" s="60"/>
      <c r="C710" s="60"/>
      <c r="D710" s="60"/>
      <c r="E710" s="60"/>
      <c r="F710" s="60"/>
      <c r="G710" s="60"/>
      <c r="H710" s="60"/>
      <c r="I710" s="60"/>
      <c r="J710" s="60"/>
      <c r="K710" s="60"/>
      <c r="L710" s="60"/>
      <c r="M710" s="60"/>
      <c r="N710" s="60"/>
    </row>
    <row r="711" spans="1:14">
      <c r="A711" s="60"/>
      <c r="B711" s="60"/>
      <c r="C711" s="60"/>
      <c r="D711" s="60"/>
      <c r="E711" s="60"/>
      <c r="F711" s="60"/>
      <c r="G711" s="60"/>
      <c r="H711" s="60"/>
      <c r="I711" s="60"/>
      <c r="J711" s="60"/>
      <c r="K711" s="60"/>
      <c r="L711" s="60"/>
      <c r="M711" s="60"/>
      <c r="N711" s="60"/>
    </row>
    <row r="712" spans="1:14">
      <c r="A712" s="60"/>
      <c r="B712" s="60"/>
      <c r="C712" s="60"/>
      <c r="D712" s="60"/>
      <c r="E712" s="60"/>
      <c r="F712" s="60"/>
      <c r="G712" s="60"/>
      <c r="H712" s="60"/>
      <c r="I712" s="60"/>
      <c r="J712" s="60"/>
      <c r="K712" s="60"/>
      <c r="L712" s="60"/>
      <c r="M712" s="60"/>
      <c r="N712" s="60"/>
    </row>
    <row r="713" spans="1:14">
      <c r="A713" s="60"/>
      <c r="B713" s="60"/>
      <c r="C713" s="60"/>
      <c r="D713" s="60"/>
      <c r="E713" s="60"/>
      <c r="F713" s="60"/>
      <c r="G713" s="60"/>
      <c r="H713" s="60"/>
      <c r="I713" s="60"/>
      <c r="J713" s="60"/>
      <c r="K713" s="60"/>
      <c r="L713" s="60"/>
      <c r="M713" s="60"/>
      <c r="N713" s="60"/>
    </row>
    <row r="714" spans="1:14">
      <c r="A714" s="60"/>
      <c r="B714" s="60"/>
      <c r="C714" s="60"/>
      <c r="D714" s="60"/>
      <c r="E714" s="60"/>
      <c r="F714" s="60"/>
      <c r="G714" s="60"/>
      <c r="H714" s="60"/>
      <c r="I714" s="60"/>
      <c r="J714" s="60"/>
      <c r="K714" s="60"/>
      <c r="L714" s="60"/>
      <c r="M714" s="60"/>
      <c r="N714" s="60"/>
    </row>
    <row r="715" spans="1:14">
      <c r="A715" s="60"/>
      <c r="B715" s="60"/>
      <c r="C715" s="60"/>
      <c r="D715" s="60"/>
      <c r="E715" s="60"/>
      <c r="F715" s="60"/>
      <c r="G715" s="60"/>
      <c r="H715" s="60"/>
      <c r="I715" s="60"/>
      <c r="J715" s="60"/>
      <c r="K715" s="60"/>
      <c r="L715" s="60"/>
      <c r="M715" s="60"/>
      <c r="N715" s="60"/>
    </row>
    <row r="716" spans="1:14">
      <c r="A716" s="60"/>
      <c r="B716" s="60"/>
      <c r="C716" s="60"/>
      <c r="D716" s="60"/>
      <c r="E716" s="60"/>
      <c r="F716" s="60"/>
      <c r="G716" s="60"/>
      <c r="H716" s="60"/>
      <c r="I716" s="60"/>
      <c r="J716" s="60"/>
      <c r="K716" s="60"/>
      <c r="L716" s="60"/>
      <c r="M716" s="60"/>
      <c r="N716" s="60"/>
    </row>
    <row r="717" spans="1:14">
      <c r="A717" s="60"/>
      <c r="B717" s="60"/>
      <c r="C717" s="60"/>
      <c r="D717" s="60"/>
      <c r="E717" s="60"/>
      <c r="F717" s="60"/>
      <c r="G717" s="60"/>
      <c r="H717" s="60"/>
      <c r="I717" s="60"/>
      <c r="J717" s="60"/>
      <c r="K717" s="60"/>
      <c r="L717" s="60"/>
      <c r="M717" s="60"/>
      <c r="N717" s="60"/>
    </row>
  </sheetData>
  <mergeCells count="14">
    <mergeCell ref="G20:G21"/>
    <mergeCell ref="B20:B21"/>
    <mergeCell ref="C20:C21"/>
    <mergeCell ref="D20:D21"/>
    <mergeCell ref="E20:E21"/>
    <mergeCell ref="F20:F21"/>
    <mergeCell ref="F4:G4"/>
    <mergeCell ref="A6:G6"/>
    <mergeCell ref="B15:B16"/>
    <mergeCell ref="C15:C16"/>
    <mergeCell ref="D15:D16"/>
    <mergeCell ref="E15:E16"/>
    <mergeCell ref="F15:F16"/>
    <mergeCell ref="G15:G16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Лист1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2021-08-23T12:56:30Z</cp:lastPrinted>
  <dcterms:created xsi:type="dcterms:W3CDTF">2014-11-10T05:52:58Z</dcterms:created>
  <dcterms:modified xsi:type="dcterms:W3CDTF">2021-09-27T05:31:45Z</dcterms:modified>
</cp:coreProperties>
</file>